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silnoproudá elektrot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stavební část'!$C$96:$K$395</definedName>
    <definedName name="_xlnm.Print_Area" localSheetId="1">'01 - stavební část'!$C$4:$J$39,'01 - stavební část'!$C$45:$J$78,'01 - stavební část'!$C$84:$K$395</definedName>
    <definedName name="_xlnm.Print_Titles" localSheetId="1">'01 - stavební část'!$96:$96</definedName>
    <definedName name="_xlnm._FilterDatabase" localSheetId="2" hidden="1">'02 - silnoproudá elektrot...'!$C$91:$K$126</definedName>
    <definedName name="_xlnm.Print_Area" localSheetId="2">'02 - silnoproudá elektrot...'!$C$4:$J$39,'02 - silnoproudá elektrot...'!$C$45:$J$73,'02 - silnoproudá elektrot...'!$C$79:$K$126</definedName>
    <definedName name="_xlnm.Print_Titles" localSheetId="2">'02 - silnoproudá elektrot...'!$91:$91</definedName>
    <definedName name="_xlnm._FilterDatabase" localSheetId="3" hidden="1">'VON - Vedlejší a ostatní ...'!$C$79:$K$88</definedName>
    <definedName name="_xlnm.Print_Area" localSheetId="3">'VON - Vedlejší a ostatní ...'!$C$4:$J$39,'VON - Vedlejší a ostatní ...'!$C$45:$J$61,'VON - Vedlejší a ostatní ...'!$C$67:$K$88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126"/>
  <c r="BH126"/>
  <c r="BG126"/>
  <c r="BF126"/>
  <c r="T126"/>
  <c r="T125"/>
  <c r="R126"/>
  <c r="R125"/>
  <c r="P126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BI119"/>
  <c r="BH119"/>
  <c r="BG119"/>
  <c r="BF119"/>
  <c r="T119"/>
  <c r="T118"/>
  <c r="R119"/>
  <c r="R118"/>
  <c r="P119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T113"/>
  <c r="R114"/>
  <c r="R113"/>
  <c r="P114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T103"/>
  <c r="R104"/>
  <c r="R103"/>
  <c r="P104"/>
  <c r="P103"/>
  <c r="BI102"/>
  <c r="BH102"/>
  <c r="BG102"/>
  <c r="BF102"/>
  <c r="T102"/>
  <c r="T101"/>
  <c r="R102"/>
  <c r="R101"/>
  <c r="P102"/>
  <c r="P101"/>
  <c r="BI100"/>
  <c r="BH100"/>
  <c r="BG100"/>
  <c r="BF100"/>
  <c r="T100"/>
  <c r="T99"/>
  <c r="R100"/>
  <c r="R99"/>
  <c r="P100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2" r="J37"/>
  <c r="J36"/>
  <c i="1" r="AY55"/>
  <c i="2" r="J35"/>
  <c i="1" r="AX55"/>
  <c i="2" r="BI389"/>
  <c r="BH389"/>
  <c r="BG389"/>
  <c r="BF389"/>
  <c r="T389"/>
  <c r="R389"/>
  <c r="P389"/>
  <c r="BI378"/>
  <c r="BH378"/>
  <c r="BG378"/>
  <c r="BF378"/>
  <c r="T378"/>
  <c r="R378"/>
  <c r="P378"/>
  <c r="BI377"/>
  <c r="BH377"/>
  <c r="BG377"/>
  <c r="BF377"/>
  <c r="T377"/>
  <c r="R377"/>
  <c r="P377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5"/>
  <c r="BH245"/>
  <c r="BG245"/>
  <c r="BF245"/>
  <c r="T245"/>
  <c r="R245"/>
  <c r="P245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T214"/>
  <c r="R215"/>
  <c r="R214"/>
  <c r="P215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J94"/>
  <c r="J93"/>
  <c r="F93"/>
  <c r="F91"/>
  <c r="E89"/>
  <c r="J55"/>
  <c r="J54"/>
  <c r="F54"/>
  <c r="F52"/>
  <c r="E50"/>
  <c r="J18"/>
  <c r="E18"/>
  <c r="F94"/>
  <c r="J17"/>
  <c r="J12"/>
  <c r="J91"/>
  <c r="E7"/>
  <c r="E87"/>
  <c i="1" r="L50"/>
  <c r="AM50"/>
  <c r="AM49"/>
  <c r="L49"/>
  <c r="AM47"/>
  <c r="L47"/>
  <c r="L45"/>
  <c r="L44"/>
  <c i="4" r="J87"/>
  <c i="3" r="J123"/>
  <c r="BK116"/>
  <c r="BK110"/>
  <c r="J109"/>
  <c r="BK107"/>
  <c r="BK104"/>
  <c r="J96"/>
  <c i="2" r="BK378"/>
  <c r="J358"/>
  <c r="J346"/>
  <c r="BK341"/>
  <c r="BK322"/>
  <c r="BK303"/>
  <c r="BK297"/>
  <c r="J231"/>
  <c r="BK223"/>
  <c r="J209"/>
  <c i="4" r="J88"/>
  <c i="3" r="BK123"/>
  <c r="BK114"/>
  <c i="2" r="J367"/>
  <c r="BK346"/>
  <c r="J335"/>
  <c r="BK315"/>
  <c r="J297"/>
  <c r="BK261"/>
  <c r="J230"/>
  <c r="BK211"/>
  <c r="J200"/>
  <c r="BK160"/>
  <c r="J141"/>
  <c r="BK126"/>
  <c r="J104"/>
  <c i="4" r="BK84"/>
  <c i="3" r="BK124"/>
  <c r="BK112"/>
  <c i="2" r="BK367"/>
  <c r="BK358"/>
  <c r="BK335"/>
  <c r="J315"/>
  <c r="J299"/>
  <c r="J270"/>
  <c r="J259"/>
  <c r="J229"/>
  <c r="BK200"/>
  <c r="J174"/>
  <c r="J150"/>
  <c r="BK141"/>
  <c r="J101"/>
  <c i="4" r="BK85"/>
  <c i="3" r="J106"/>
  <c i="2" r="BK377"/>
  <c r="BK340"/>
  <c r="J305"/>
  <c r="BK280"/>
  <c r="J261"/>
  <c r="J215"/>
  <c r="J203"/>
  <c r="BK168"/>
  <c r="J146"/>
  <c r="BK132"/>
  <c i="1" r="AS54"/>
  <c i="2" r="BK174"/>
  <c i="3" r="BK111"/>
  <c i="2" r="J348"/>
  <c r="J332"/>
  <c r="J318"/>
  <c r="BK308"/>
  <c r="BK270"/>
  <c r="J245"/>
  <c r="BK222"/>
  <c r="BK171"/>
  <c r="J156"/>
  <c r="BK145"/>
  <c r="BK129"/>
  <c r="BK108"/>
  <c i="4" r="J84"/>
  <c i="3" r="BK119"/>
  <c r="BK96"/>
  <c i="2" r="J365"/>
  <c r="J355"/>
  <c r="J322"/>
  <c r="J313"/>
  <c r="J303"/>
  <c r="J274"/>
  <c r="J254"/>
  <c r="BK215"/>
  <c r="BK187"/>
  <c r="BK156"/>
  <c r="BK146"/>
  <c r="BK117"/>
  <c i="4" r="BK86"/>
  <c r="BK83"/>
  <c i="3" r="J102"/>
  <c i="2" r="BK365"/>
  <c r="J337"/>
  <c r="BK301"/>
  <c r="BK274"/>
  <c r="BK245"/>
  <c r="BK213"/>
  <c r="BK209"/>
  <c r="BK184"/>
  <c r="J160"/>
  <c r="BK121"/>
  <c r="BK104"/>
  <c i="4" r="J85"/>
  <c i="3" r="BK121"/>
  <c r="J114"/>
  <c r="J110"/>
  <c r="BK108"/>
  <c r="J107"/>
  <c r="BK102"/>
  <c r="J98"/>
  <c i="2" r="J389"/>
  <c r="BK363"/>
  <c r="BK348"/>
  <c r="J340"/>
  <c r="J326"/>
  <c r="J308"/>
  <c r="J301"/>
  <c r="BK259"/>
  <c r="BK230"/>
  <c r="J222"/>
  <c r="BK181"/>
  <c i="3" r="BK126"/>
  <c r="J121"/>
  <c r="J112"/>
  <c i="2" r="J360"/>
  <c r="BK337"/>
  <c r="J320"/>
  <c r="BK313"/>
  <c r="J288"/>
  <c r="BK254"/>
  <c r="BK231"/>
  <c r="J218"/>
  <c r="J168"/>
  <c r="BK150"/>
  <c r="BK138"/>
  <c r="J121"/>
  <c r="BK101"/>
  <c i="4" r="J83"/>
  <c i="3" r="J117"/>
  <c r="BK95"/>
  <c i="2" r="J363"/>
  <c r="J353"/>
  <c r="BK320"/>
  <c r="BK295"/>
  <c r="J280"/>
  <c r="J263"/>
  <c r="J235"/>
  <c r="BK203"/>
  <c r="J184"/>
  <c r="BK152"/>
  <c r="J129"/>
  <c r="BK111"/>
  <c i="4" r="J86"/>
  <c r="BK82"/>
  <c i="3" r="J100"/>
  <c i="2" r="BK355"/>
  <c r="BK332"/>
  <c r="J295"/>
  <c r="J266"/>
  <c r="BK235"/>
  <c r="J213"/>
  <c r="BK210"/>
  <c r="J181"/>
  <c r="BK147"/>
  <c r="J138"/>
  <c r="J108"/>
  <c i="3" r="J126"/>
  <c r="J119"/>
  <c r="J111"/>
  <c r="BK109"/>
  <c r="J108"/>
  <c r="BK106"/>
  <c r="BK100"/>
  <c i="2" r="BK389"/>
  <c r="J378"/>
  <c r="BK353"/>
  <c r="J343"/>
  <c r="J329"/>
  <c r="J310"/>
  <c r="BK299"/>
  <c r="J250"/>
  <c r="BK229"/>
  <c r="BK218"/>
  <c r="J187"/>
  <c i="3" r="J124"/>
  <c r="BK117"/>
  <c r="J95"/>
  <c i="2" r="BK351"/>
  <c r="J341"/>
  <c r="BK329"/>
  <c r="BK310"/>
  <c r="BK284"/>
  <c r="BK250"/>
  <c r="J225"/>
  <c r="J210"/>
  <c r="J165"/>
  <c r="J152"/>
  <c r="J132"/>
  <c r="J117"/>
  <c i="4" r="BK88"/>
  <c r="J82"/>
  <c i="3" r="J116"/>
  <c i="2" r="J377"/>
  <c r="BK360"/>
  <c r="J351"/>
  <c r="BK318"/>
  <c r="BK305"/>
  <c r="BK288"/>
  <c r="BK266"/>
  <c r="BK225"/>
  <c r="BK190"/>
  <c r="J171"/>
  <c r="J147"/>
  <c r="J126"/>
  <c i="4" r="BK87"/>
  <c i="3" r="J104"/>
  <c r="BK98"/>
  <c i="2" r="BK343"/>
  <c r="BK326"/>
  <c r="J284"/>
  <c r="BK263"/>
  <c r="J223"/>
  <c r="J211"/>
  <c r="J190"/>
  <c r="BK165"/>
  <c r="J145"/>
  <c r="J111"/>
  <c l="1" r="T100"/>
  <c r="T99"/>
  <c r="T125"/>
  <c r="P137"/>
  <c r="R155"/>
  <c r="P208"/>
  <c r="BK217"/>
  <c r="P224"/>
  <c r="BK309"/>
  <c r="J309"/>
  <c r="J73"/>
  <c r="BK321"/>
  <c r="J321"/>
  <c r="J74"/>
  <c r="BK342"/>
  <c r="J342"/>
  <c r="J75"/>
  <c r="BK354"/>
  <c r="J354"/>
  <c r="J76"/>
  <c r="R366"/>
  <c i="4" r="R81"/>
  <c r="R80"/>
  <c i="2" r="R100"/>
  <c r="R99"/>
  <c r="P125"/>
  <c r="R137"/>
  <c r="R136"/>
  <c r="P155"/>
  <c r="R208"/>
  <c r="T217"/>
  <c r="R224"/>
  <c r="T309"/>
  <c r="R321"/>
  <c r="R342"/>
  <c r="R354"/>
  <c r="P366"/>
  <c i="3" r="BK94"/>
  <c r="J94"/>
  <c r="J61"/>
  <c r="P94"/>
  <c r="R94"/>
  <c r="T94"/>
  <c r="BK105"/>
  <c r="J105"/>
  <c r="J66"/>
  <c r="P105"/>
  <c r="R105"/>
  <c r="T105"/>
  <c r="BK115"/>
  <c r="J115"/>
  <c r="J68"/>
  <c r="P115"/>
  <c r="R115"/>
  <c r="T115"/>
  <c r="BK122"/>
  <c r="J122"/>
  <c r="J71"/>
  <c r="P122"/>
  <c r="R122"/>
  <c r="T122"/>
  <c i="4" r="P81"/>
  <c r="P80"/>
  <c i="1" r="AU57"/>
  <c i="2" r="P100"/>
  <c r="P99"/>
  <c r="R125"/>
  <c r="BK137"/>
  <c r="J137"/>
  <c r="J65"/>
  <c r="T155"/>
  <c r="T208"/>
  <c r="R217"/>
  <c r="T224"/>
  <c r="P309"/>
  <c r="P321"/>
  <c r="P342"/>
  <c r="P354"/>
  <c r="T366"/>
  <c i="4" r="BK81"/>
  <c r="BK80"/>
  <c r="J80"/>
  <c i="2" r="BK100"/>
  <c r="J100"/>
  <c r="J62"/>
  <c r="BK125"/>
  <c r="J125"/>
  <c r="J63"/>
  <c r="T137"/>
  <c r="T136"/>
  <c r="BK155"/>
  <c r="J155"/>
  <c r="J67"/>
  <c r="BK208"/>
  <c r="J208"/>
  <c r="J68"/>
  <c r="P217"/>
  <c r="P216"/>
  <c r="BK224"/>
  <c r="J224"/>
  <c r="J72"/>
  <c r="R309"/>
  <c r="T321"/>
  <c r="T342"/>
  <c r="T354"/>
  <c r="BK366"/>
  <c r="J366"/>
  <c r="J77"/>
  <c i="4" r="T81"/>
  <c r="T80"/>
  <c i="2" r="E48"/>
  <c r="BE101"/>
  <c r="BE117"/>
  <c r="BE129"/>
  <c r="BE146"/>
  <c r="BE160"/>
  <c r="BE165"/>
  <c r="BE171"/>
  <c r="BE211"/>
  <c r="BE222"/>
  <c r="BE223"/>
  <c r="BE229"/>
  <c r="BE254"/>
  <c r="BE270"/>
  <c r="BE284"/>
  <c r="BE295"/>
  <c r="BE303"/>
  <c r="BE305"/>
  <c r="BE310"/>
  <c r="BE315"/>
  <c r="BE320"/>
  <c r="BE341"/>
  <c r="BE346"/>
  <c r="BE351"/>
  <c r="BE358"/>
  <c r="BK214"/>
  <c r="J214"/>
  <c r="J69"/>
  <c i="3" r="F55"/>
  <c r="BE96"/>
  <c r="BE98"/>
  <c r="BE100"/>
  <c r="BE121"/>
  <c i="4" r="E70"/>
  <c r="J74"/>
  <c r="F77"/>
  <c r="BE82"/>
  <c r="BE83"/>
  <c r="BE84"/>
  <c r="BE86"/>
  <c i="2" r="J52"/>
  <c r="F55"/>
  <c r="BE104"/>
  <c r="BE108"/>
  <c r="BE132"/>
  <c r="BE138"/>
  <c r="BE145"/>
  <c r="BE174"/>
  <c r="BE210"/>
  <c r="BE218"/>
  <c r="BE230"/>
  <c r="BE231"/>
  <c r="BE250"/>
  <c r="BE299"/>
  <c r="BE308"/>
  <c r="BE329"/>
  <c r="BE337"/>
  <c r="BE343"/>
  <c r="BE348"/>
  <c r="BE367"/>
  <c r="BE377"/>
  <c i="3" r="E48"/>
  <c r="J52"/>
  <c r="BE111"/>
  <c r="BK99"/>
  <c r="J99"/>
  <c r="J63"/>
  <c r="BK101"/>
  <c r="J101"/>
  <c r="J64"/>
  <c r="BK103"/>
  <c r="J103"/>
  <c r="J65"/>
  <c r="BK113"/>
  <c r="J113"/>
  <c r="J67"/>
  <c r="BK118"/>
  <c r="J118"/>
  <c r="J69"/>
  <c r="BK120"/>
  <c r="J120"/>
  <c r="J70"/>
  <c r="BK125"/>
  <c r="J125"/>
  <c r="J72"/>
  <c i="2" r="BE111"/>
  <c r="BE121"/>
  <c r="BE126"/>
  <c r="BE141"/>
  <c r="BE147"/>
  <c r="BE150"/>
  <c r="BE152"/>
  <c r="BE156"/>
  <c r="BE187"/>
  <c r="BE200"/>
  <c r="BE203"/>
  <c r="BE209"/>
  <c r="BE213"/>
  <c r="BE225"/>
  <c r="BE259"/>
  <c r="BE263"/>
  <c r="BE274"/>
  <c r="BE297"/>
  <c r="BE301"/>
  <c r="BE318"/>
  <c r="BE322"/>
  <c r="BE326"/>
  <c r="BE340"/>
  <c r="BE353"/>
  <c r="BE355"/>
  <c r="BE360"/>
  <c r="BK151"/>
  <c r="J151"/>
  <c r="J66"/>
  <c i="3" r="BE110"/>
  <c r="BE112"/>
  <c r="BE116"/>
  <c r="BE117"/>
  <c r="BE119"/>
  <c r="BE126"/>
  <c i="2" r="BE168"/>
  <c r="BE181"/>
  <c r="BE184"/>
  <c r="BE190"/>
  <c r="BE215"/>
  <c r="BE235"/>
  <c r="BE245"/>
  <c r="BE261"/>
  <c r="BE266"/>
  <c r="BE280"/>
  <c r="BE288"/>
  <c r="BE313"/>
  <c r="BE332"/>
  <c r="BE335"/>
  <c r="BE363"/>
  <c r="BE365"/>
  <c r="BE378"/>
  <c r="BE389"/>
  <c i="3" r="BE95"/>
  <c r="BE102"/>
  <c r="BE104"/>
  <c r="BE106"/>
  <c r="BE107"/>
  <c r="BE108"/>
  <c r="BE109"/>
  <c r="BE114"/>
  <c r="BE123"/>
  <c r="BE124"/>
  <c i="4" r="BE85"/>
  <c r="BE87"/>
  <c r="BE88"/>
  <c i="3" r="F35"/>
  <c i="1" r="BB56"/>
  <c i="2" r="J34"/>
  <c i="1" r="AW55"/>
  <c i="4" r="F35"/>
  <c i="1" r="BB57"/>
  <c i="2" r="F37"/>
  <c i="1" r="BD55"/>
  <c i="2" r="F34"/>
  <c i="1" r="BA55"/>
  <c i="4" r="J30"/>
  <c i="1" r="AG57"/>
  <c i="4" r="J34"/>
  <c i="1" r="AW57"/>
  <c i="4" r="F36"/>
  <c i="1" r="BC57"/>
  <c i="4" r="F37"/>
  <c i="1" r="BD57"/>
  <c i="3" r="F37"/>
  <c i="1" r="BD56"/>
  <c i="2" r="F35"/>
  <c i="1" r="BB55"/>
  <c i="4" r="F34"/>
  <c i="1" r="BA57"/>
  <c i="3" r="J34"/>
  <c i="1" r="AW56"/>
  <c i="2" r="F36"/>
  <c i="1" r="BC55"/>
  <c i="3" r="F34"/>
  <c i="1" r="BA56"/>
  <c i="3" r="F36"/>
  <c i="1" r="BC56"/>
  <c i="3" l="1" r="T97"/>
  <c r="P97"/>
  <c r="R97"/>
  <c i="2" r="R216"/>
  <c r="BK216"/>
  <c r="J216"/>
  <c r="J70"/>
  <c r="P136"/>
  <c i="3" r="R93"/>
  <c r="R92"/>
  <c r="P93"/>
  <c r="P92"/>
  <c i="1" r="AU56"/>
  <c i="2" r="R98"/>
  <c r="R97"/>
  <c r="T98"/>
  <c r="P98"/>
  <c r="P97"/>
  <c i="1" r="AU55"/>
  <c i="3" r="T93"/>
  <c r="T92"/>
  <c i="2" r="T216"/>
  <c i="3" r="BK97"/>
  <c r="J97"/>
  <c r="J62"/>
  <c i="2" r="J217"/>
  <c r="J71"/>
  <c i="4" r="J59"/>
  <c i="2" r="BK136"/>
  <c r="J136"/>
  <c r="J64"/>
  <c i="4" r="J81"/>
  <c r="J60"/>
  <c i="2" r="BK99"/>
  <c r="BK98"/>
  <c r="J98"/>
  <c r="J60"/>
  <c i="1" r="BC54"/>
  <c r="W32"/>
  <c i="4" r="J33"/>
  <c i="1" r="AV57"/>
  <c r="AT57"/>
  <c i="3" r="F33"/>
  <c i="1" r="AZ56"/>
  <c i="2" r="F33"/>
  <c i="1" r="AZ55"/>
  <c r="BA54"/>
  <c r="W30"/>
  <c i="3" r="J33"/>
  <c i="1" r="AV56"/>
  <c r="AT56"/>
  <c i="2" r="J33"/>
  <c i="1" r="AV55"/>
  <c r="AT55"/>
  <c r="BD54"/>
  <c r="W33"/>
  <c i="4" r="F33"/>
  <c i="1" r="AZ57"/>
  <c r="BB54"/>
  <c r="AX54"/>
  <c i="2" l="1" r="T97"/>
  <c i="3" r="BK93"/>
  <c r="J93"/>
  <c r="J60"/>
  <c i="2" r="BK97"/>
  <c r="J97"/>
  <c r="J59"/>
  <c r="J99"/>
  <c r="J61"/>
  <c i="4" r="J39"/>
  <c i="1" r="AN57"/>
  <c r="AW54"/>
  <c r="AK30"/>
  <c r="W31"/>
  <c r="AU54"/>
  <c r="AY54"/>
  <c r="AZ54"/>
  <c r="W29"/>
  <c i="3" l="1" r="BK92"/>
  <c r="J92"/>
  <c r="J59"/>
  <c i="1" r="AV54"/>
  <c r="AK29"/>
  <c i="2" r="J30"/>
  <c i="1" r="AG55"/>
  <c r="AN55"/>
  <c i="2" l="1" r="J39"/>
  <c i="3" r="J30"/>
  <c i="1" r="AG56"/>
  <c r="AN56"/>
  <c r="AT54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<sst xmlns="http://schemas.openxmlformats.org/spreadsheetml/2006/main">
  <si>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</si>
  <si>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</si>
  <si>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</si>
  <si>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</si>
  <si>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</si>
  <si>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{04d68b5e-e3ae-442f-a329-7a120126d564}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</si>
  <si>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</si>
  <si>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</si>
  <si>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</si>
  <si>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</si>
  <si>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</si>
  <si>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</si>
  <si>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</si>
  <si>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</si>
  <si>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</si>
  <si>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</si>
  <si>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</si>
  <si>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Cestmistrovství Jihlava - stavební úpravy původní solné haly</t>
  </si>
  <si>
    <t>KSO:</t>
  </si>
  <si>
    <t/>
  </si>
  <si>
    <t>CC-CZ:</t>
  </si>
  <si>
    <t>Místo:</t>
  </si>
  <si>
    <t>Jihlava</t>
  </si>
  <si>
    <t>Datum:</t>
  </si>
  <si>
    <t>14. 9. 2021</t>
  </si>
  <si>
    <t>Zadavatel:</t>
  </si>
  <si>
    <t>IČ:</t>
  </si>
  <si>
    <t>KSÚSV, přísp.org,.Kosovská 1122/16, Jihlava 58601</t>
  </si>
  <si>
    <t>DIČ:</t>
  </si>
  <si>
    <t>Uchazeč:</t>
  </si>
  <si>
    <t>Vyplň údaj</t>
  </si>
  <si>
    <t>Projektant:</t>
  </si>
  <si>
    <t>Ing.Josef Slabý, Arnolec 30, Jamné 58827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</si>
  <si>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</si>
  <si>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</si>
  <si>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</si>
  <si>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</si>
  <si>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</si>
  <si>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</si>
  <si>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</si>
  <si>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</si>
  <si>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</si>
  <si>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</si>
  <si>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</si>
  <si>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</si>
  <si>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</si>
  <si>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</si>
  <si>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</si>
  <si>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</si>
  <si>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</si>
  <si>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</si>
  <si>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</si>
  <si>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</si>
  <si>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</si>
  <si>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</si>
  <si>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</si>
  <si>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</si>
  <si>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</si>
  <si>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</si>
  <si>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</si>
  <si>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</si>
  <si>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</si>
  <si>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</si>
  <si>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</si>
  <si>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</si>
  <si>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</si>
  <si>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</si>
  <si>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</si>
  <si>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</si>
  <si>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</si>
  <si>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</si>
  <si>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</si>
  <si>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</si>
  <si>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</si>
  <si>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</si>
  <si>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</si>
  <si>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</si>
  <si>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</si>
  <si>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</si>
  <si>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</si>
  <si>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</si>
  <si>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{a6b4d52b-d245-4999-8bc1-deb29d972d77}</t>
  </si>
  <si>
    <t>2</t>
  </si>
  <si>
    <t>02</t>
  </si>
  <si>
    <t>silnoproudá elektrotechnika</t>
  </si>
  <si>
    <t>{a30b70e8-ca98-4523-bbc6-9caaf1ff020a}</t>
  </si>
  <si>
    <t>VON</t>
  </si>
  <si>
    <t>Vedlejší a ostatní náklady</t>
  </si>
  <si>
    <t>{9b5a0f71-0bad-4432-9f06-4bed8054b4a6}</t>
  </si>
  <si>
    <t>803 56 12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</si>
  <si>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</si>
  <si>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</si>
  <si>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</si>
  <si>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</si>
  <si>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</si>
  <si>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</si>
  <si>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</si>
  <si>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</si>
  <si>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</si>
  <si>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  27 - Zakládání - základy</t>
  </si>
  <si>
    <t xml:space="preserve">    5 - Zpevněné plochy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</si>
  <si>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</si>
  <si>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</si>
  <si>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</si>
  <si>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</si>
  <si>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</si>
  <si>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</si>
  <si>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</si>
  <si>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767 - 1 - Zámečnické práce - ukončující hrana vrat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</si>
  <si>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</si>
  <si>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</si>
  <si>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</si>
  <si>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</si>
  <si>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</si>
  <si>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</si>
  <si>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</si>
  <si>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</si>
  <si>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</si>
  <si>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</si>
  <si>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</si>
  <si>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</si>
  <si>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</si>
  <si>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</si>
  <si>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</si>
  <si>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</si>
  <si>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</si>
  <si>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</si>
  <si>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</si>
  <si>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</si>
  <si>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</si>
  <si>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</si>
  <si>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</si>
  <si>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27</t>
  </si>
  <si>
    <t>Zakládání - základy</t>
  </si>
  <si>
    <t>K</t>
  </si>
  <si>
    <t>274313711</t>
  </si>
  <si>
    <t>Základy z betonu prostého pasy betonu kamenem neprokládaného tř. C 20/25</t>
  </si>
  <si>
    <t>m3</t>
  </si>
  <si>
    <t>CS ÚRS 2021 01</t>
  </si>
  <si>
    <t>4</t>
  </si>
  <si>
    <t>3</t>
  </si>
  <si>
    <t>1223648454</t>
  </si>
  <si>
    <t>VV</t>
  </si>
  <si>
    <t>"doplnění základu u vrat" 4,465*0,40*0,30</t>
  </si>
  <si>
    <t>Mezisoučet</t>
  </si>
  <si>
    <t>632450124</t>
  </si>
  <si>
    <t>Potěr cementový vyrovnávací ze suchých směsí v pásu o průměrné (střední) tl. přes 40 do 50 mm</t>
  </si>
  <si>
    <t>m2</t>
  </si>
  <si>
    <t>921362464</t>
  </si>
  <si>
    <t>vyrovnání pod šalovací tvárnice</t>
  </si>
  <si>
    <t>9,20*0,30</t>
  </si>
  <si>
    <t>279113144</t>
  </si>
  <si>
    <t>Základové zdi z tvárnic ztraceného bednění včetně výplně z betonu bez zvláštních nároků na vliv prostředí třídy C 20/25, tloušťky zdiva přes 250 do 300 mm</t>
  </si>
  <si>
    <t>-1584055622</t>
  </si>
  <si>
    <t>9,20*1,25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</si>
  <si>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</si>
  <si>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</si>
  <si>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t</t>
  </si>
  <si>
    <t>832938339</t>
  </si>
  <si>
    <t>dle PD svislá výztuž R10 po 0,50 m</t>
  </si>
  <si>
    <t>"R10" 1,60*19*0,617*1,10*0,001</t>
  </si>
  <si>
    <t>vodorovná výztuž</t>
  </si>
  <si>
    <t>"R10" 9,20*2*5*0,617*1,10*0,001</t>
  </si>
  <si>
    <t>5</t>
  </si>
  <si>
    <t>977131110</t>
  </si>
  <si>
    <t>Vrty příklepovými vrtáky do cihelného zdiva nebo prostého betonu průměru do 16 mm</t>
  </si>
  <si>
    <t>m</t>
  </si>
  <si>
    <t>1313359254</t>
  </si>
  <si>
    <t>vyvrtání děr do stávajícího základového podkladního pasu pro osazení svislé výztuže pro šalovací tvárnice</t>
  </si>
  <si>
    <t>0,40*19</t>
  </si>
  <si>
    <t>6</t>
  </si>
  <si>
    <t>977 R_001</t>
  </si>
  <si>
    <t>Zálivka kotevních otvorů maltou cementovou ( svislá váztuž ve vyvrtaných otvorech základových konstrukcí )</t>
  </si>
  <si>
    <t>kus</t>
  </si>
  <si>
    <t>-604552801</t>
  </si>
  <si>
    <t>vyvrtání děr do základového podkladního pasu pro osazení svislé výztuže pro šalovací tvárnice</t>
  </si>
  <si>
    <t>19</t>
  </si>
  <si>
    <t>Zpevněné plochy</t>
  </si>
  <si>
    <t>7</t>
  </si>
  <si>
    <t>573211112</t>
  </si>
  <si>
    <t>Postřik spojovací PS bez posypu kamenivem z asfaltu silničního, v množství 0,70 kg/m2</t>
  </si>
  <si>
    <t>-1233269167</t>
  </si>
  <si>
    <t>"pozn.: 11 na v.č.: 21 - 2 × postřik" (28,50*9,183+4,465*0,40)*2</t>
  </si>
  <si>
    <t>8</t>
  </si>
  <si>
    <t>577144121</t>
  </si>
  <si>
    <t>Asfaltový beton vrstva obrusná ACO 11+ (ABS) s rozprostřením a se zhutněním z nemodifikovaného asfaltu v pruhu šířky přes 3 m tř. I, po zhutnění tl. 50 mm</t>
  </si>
  <si>
    <t>310347458</t>
  </si>
  <si>
    <t>"pozn.: 11 na v.č.: 21" 28,50*9,183+4,465*0,40</t>
  </si>
  <si>
    <t>9</t>
  </si>
  <si>
    <t>577145122</t>
  </si>
  <si>
    <t>Asfaltový beton vrstva ložní ACL 16 (ABH) s rozprostřením a zhutněním z nemodifikovaného asfaltu v pruhu šířky přes 3 m, po zhutnění tl. 50 mm</t>
  </si>
  <si>
    <t>2044189257</t>
  </si>
  <si>
    <t>vyspravení výtluků tl.50 mm z 30% plochy</t>
  </si>
  <si>
    <t>"pozn.: 11 na v.č.: 21" (28,50*9,183+4,465*0,40)*0,30</t>
  </si>
  <si>
    <t>Ostatní konstrukce a práce, bourání</t>
  </si>
  <si>
    <t>94</t>
  </si>
  <si>
    <t>Lešení a stavební výtahy</t>
  </si>
  <si>
    <t>10</t>
  </si>
  <si>
    <t>941211111</t>
  </si>
  <si>
    <t>Montáž lešení řadového rámového lehkého pracovního s podlahami s provozním zatížením tř. 3 do 200 kg/m2 šířky tř. SW06 přes 0,6 do 0,9 m, výšky do 10 m</t>
  </si>
  <si>
    <t>2026284116</t>
  </si>
  <si>
    <t>"štíty" 10,50*(6,515-1,80)*2</t>
  </si>
  <si>
    <t>11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</si>
  <si>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</si>
  <si>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</si>
  <si>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-345436329</t>
  </si>
  <si>
    <t>rozpočtováno 45 dnů / bude upřesněno dodavatelem</t>
  </si>
  <si>
    <t>99,015*45</t>
  </si>
  <si>
    <t>12</t>
  </si>
  <si>
    <t>941211811</t>
  </si>
  <si>
    <t>Demontáž lešení řadového rámového lehkého pracovního s provozním zatížením tř. 3 do 200 kg/m2 šířky tř. SW06 přes 0,6 do 0,9 m, výšky do 10 m</t>
  </si>
  <si>
    <t>-893382629</t>
  </si>
  <si>
    <t>13</t>
  </si>
  <si>
    <t>946112114</t>
  </si>
  <si>
    <t>Montáž pojízdných věží trubkových nebo dílcových s maximálním zatížením podlahy do 200 kg/m2 šířky přes 0,9 do 1,6 m, délky do 3,2 m, výšky přes 3,5 m do 4,5 m</t>
  </si>
  <si>
    <t>422778035</t>
  </si>
  <si>
    <t>14</t>
  </si>
  <si>
    <t>946112214</t>
  </si>
  <si>
    <t>Montáž pojízdných věží trubkových nebo dílcových s maximálním zatížením podlahy do 200 kg/m2 Příplatek za první a každý další den použití pojízdného lešení k ceně -2114</t>
  </si>
  <si>
    <t>-612689909</t>
  </si>
  <si>
    <t>4*30</t>
  </si>
  <si>
    <t>946112814</t>
  </si>
  <si>
    <t>Demontáž pojízdných věží trubkových nebo dílcových s maximálním zatížením podlahy do 200 kg/m2 šířky přes 0,9 do 1,6 m, délky do 3,2 m, výšky přes 3,5 m do 4,5 m</t>
  </si>
  <si>
    <t>-987254557</t>
  </si>
  <si>
    <t>95</t>
  </si>
  <si>
    <t>Různé dokončovací konstrukce a práce pozemních staveb</t>
  </si>
  <si>
    <t>16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</si>
  <si>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</si>
  <si>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</si>
  <si>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556763752</t>
  </si>
  <si>
    <t>29,200*10,542</t>
  </si>
  <si>
    <t>96</t>
  </si>
  <si>
    <t>Bourání konstrukcí</t>
  </si>
  <si>
    <t>17</t>
  </si>
  <si>
    <t>764001821</t>
  </si>
  <si>
    <t>Demontáž klempířských konstrukcí krytiny ze svitků nebo tabulí do suti</t>
  </si>
  <si>
    <t>1636265636</t>
  </si>
  <si>
    <t>dle stávajícího stavu</t>
  </si>
  <si>
    <t>"S 1" (4,585+0,20*2+0,50*2)*29,80</t>
  </si>
  <si>
    <t>18</t>
  </si>
  <si>
    <t>764001841</t>
  </si>
  <si>
    <t>Demontáž klempířských konstrukcí krytiny ze šablon do suti</t>
  </si>
  <si>
    <t>1635264323</t>
  </si>
  <si>
    <t>"S 2 a S 3" (6,176+7,244)*29,20</t>
  </si>
  <si>
    <t>"S 2 - štít" 10,542*5,50*1/2+9,25*2,90*1/2</t>
  </si>
  <si>
    <t>764002801</t>
  </si>
  <si>
    <t>Demontáž klempířských konstrukcí závětrné lišty do suti</t>
  </si>
  <si>
    <t>-1411654718</t>
  </si>
  <si>
    <t>4,60*2+6,20*2+7,25*2+29,80+0,30*2</t>
  </si>
  <si>
    <t>20</t>
  </si>
  <si>
    <t>764002812</t>
  </si>
  <si>
    <t>Demontáž klempířských konstrukcí okapového plechu do suti, v krytině skládané</t>
  </si>
  <si>
    <t>-764725034</t>
  </si>
  <si>
    <t>29,20*2</t>
  </si>
  <si>
    <t>764004821</t>
  </si>
  <si>
    <t>Demontáž klempířských konstrukcí žlabu nástřešního do suti</t>
  </si>
  <si>
    <t>-783088332</t>
  </si>
  <si>
    <t>22</t>
  </si>
  <si>
    <t>712400831</t>
  </si>
  <si>
    <t>Odstranění ze střech šikmých přes 10° do 30° krytiny povlakové jednovrstvé</t>
  </si>
  <si>
    <t>-2112880127</t>
  </si>
  <si>
    <t>"S 2 - z vnější strany - odstraňovaný štít" 10,542*5,50*1/2+9,25*2,90*1/2</t>
  </si>
  <si>
    <t>"pozn.4 - z vnitřní strany - odstraňovaný štít" 9,183*0,60+(9,183+5,70)*1/2*3,00</t>
  </si>
  <si>
    <t>23</t>
  </si>
  <si>
    <t>961044111</t>
  </si>
  <si>
    <t>Bourání základů z betonu prostého</t>
  </si>
  <si>
    <t>2090662847</t>
  </si>
  <si>
    <t>"pozn.1" 4,465*0,40*0,30</t>
  </si>
  <si>
    <t>24</t>
  </si>
  <si>
    <t>962052211</t>
  </si>
  <si>
    <t>Bourání zdiva železobetonového nadzákladového, objemu přes 1 m3</t>
  </si>
  <si>
    <t>-1048164627</t>
  </si>
  <si>
    <t>"pozn.6" 10,542*0,25*1,20</t>
  </si>
  <si>
    <t>25</t>
  </si>
  <si>
    <t>965046111</t>
  </si>
  <si>
    <t>Příprava podkladu betonových povrchů pro pokládku asfaltové vrstvy, broušení, očištění</t>
  </si>
  <si>
    <t>233888876</t>
  </si>
  <si>
    <t>"pozn.2" 28,538*9,183</t>
  </si>
  <si>
    <t>26</t>
  </si>
  <si>
    <t>762131811</t>
  </si>
  <si>
    <t>Demontáž bednění svislých stěn a nadstřešních stěn z hrubých prken, latí nebo tyčoviny</t>
  </si>
  <si>
    <t>636473969</t>
  </si>
  <si>
    <t>bouraný štít - dle pozn.S 2 a 4 - odstranění ze 100%</t>
  </si>
  <si>
    <t>"S 2 - z vnější strany - odstraňovaný štít - 1×bednění" 10,542*5,50*1/2+9,25*2,90*1/2</t>
  </si>
  <si>
    <t>"pozn.4 - z vnitřní strany - odstraňovaný štít - 2×bednění" (9,183*0,60+(9,183+5,70)*1/2*3,00)*2</t>
  </si>
  <si>
    <t>pozn.12 - odstranění z 35%</t>
  </si>
  <si>
    <t>"podélné stěny" ((0,60+3,50)*(7,534+20,674)+(0,50+3,60)*(7,534+20,674))*0,35</t>
  </si>
  <si>
    <t>"štít" ((9,183*0,60+(9,183+5,60)*1/2*3,00)+4,465*3,535)*0,35</t>
  </si>
  <si>
    <t>Součet</t>
  </si>
  <si>
    <t>762331813</t>
  </si>
  <si>
    <t>Demontáž vázaných konstrukcí krovů sklonu do 60° z hranolů, hranolků, fošen, průřezové plochy přes 224 do 288 cm2</t>
  </si>
  <si>
    <t>7324745</t>
  </si>
  <si>
    <t>"nosná konstrukce stěny" 9,20+3,50*2+4,50+4,70+5,00</t>
  </si>
  <si>
    <t>28</t>
  </si>
  <si>
    <t>762341811</t>
  </si>
  <si>
    <t>Demontáž bednění a laťování bednění střech rovných, obloukových, sklonu do 60° se všemi nadstřešními konstrukcemi z prken hrubých, hoblovaných tl. do 32 mm</t>
  </si>
  <si>
    <t>-1342313037</t>
  </si>
  <si>
    <t>dle PD - bourací práce v.č.: 04 - střešní bednění z 35%</t>
  </si>
  <si>
    <t>"S 1" (4,585+0,20*2)*29,80*0,35</t>
  </si>
  <si>
    <t>"S 2 a S 3" (6,176+7,244)*29,20*0,35</t>
  </si>
  <si>
    <t>997</t>
  </si>
  <si>
    <t>Přesun sutě</t>
  </si>
  <si>
    <t>29</t>
  </si>
  <si>
    <t>997013211</t>
  </si>
  <si>
    <t>Vnitrostaveništní doprava suti a vybouraných hmot vodorovně do 50 m svisle ručně pro budovy a haly výšky do 6 m</t>
  </si>
  <si>
    <t>130821976</t>
  </si>
  <si>
    <t>30</t>
  </si>
  <si>
    <t>997013501</t>
  </si>
  <si>
    <t>Odvoz suti a vybouraných hmot na skládku nebo meziskládku se složením, na vzdálenost do 1 km</t>
  </si>
  <si>
    <t>1359678016</t>
  </si>
  <si>
    <t>31</t>
  </si>
  <si>
    <t>997013511</t>
  </si>
  <si>
    <t>Odvoz suti a vybouraných hmot z meziskládky na skládku s naložením a se složením, na vzdálenost do 1 km ( rozpočet a výkaz výměr uvažuje s vzdáleností skládky 10 km - bude upřesněno )</t>
  </si>
  <si>
    <t>-1890741038</t>
  </si>
  <si>
    <t>21,925*9 'Přepočtené koeficientem množství</t>
  </si>
  <si>
    <t>32</t>
  </si>
  <si>
    <t>997013631</t>
  </si>
  <si>
    <t>Poplatek za uložení stavebního odpadu na skládce (skládkovné) směsného stavebního a demoličního zatříděného do Katalogu odpadů pod kódem 17 09 04</t>
  </si>
  <si>
    <t>1349943718</t>
  </si>
  <si>
    <t>998</t>
  </si>
  <si>
    <t>Přesun hmot</t>
  </si>
  <si>
    <t>33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</si>
  <si>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</si>
  <si>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</si>
  <si>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1749724402</t>
  </si>
  <si>
    <t>PSV</t>
  </si>
  <si>
    <t>Práce a dodávky PSV</t>
  </si>
  <si>
    <t>767 - 1</t>
  </si>
  <si>
    <t>Zámečnické práce - ukončující hrana vrat</t>
  </si>
  <si>
    <t>34</t>
  </si>
  <si>
    <t>767995114</t>
  </si>
  <si>
    <t>Montáž ostatních atypických zámečnických konstrukcí hmotnosti přes 20 do 50 kg</t>
  </si>
  <si>
    <t>kg</t>
  </si>
  <si>
    <t>1818531207</t>
  </si>
  <si>
    <t>L 100×100×6 - doraz vrat</t>
  </si>
  <si>
    <t>4,50*9,26+0,20*10*1,57</t>
  </si>
  <si>
    <t>35</t>
  </si>
  <si>
    <t>M</t>
  </si>
  <si>
    <t>553 R_001</t>
  </si>
  <si>
    <t>Dodávka - zámečnický výrobek, povrchová úprava žárový pozink ( L 100×100×6 dl.4,50 m + kotvy 40×5....200 - 10 ks )</t>
  </si>
  <si>
    <t>-489268803</t>
  </si>
  <si>
    <t>36</t>
  </si>
  <si>
    <t>998767102</t>
  </si>
  <si>
    <t>Přesun hmot pro zámečnické konstrukce stanovený z hmotnosti přesunovaného materiálu vodorovná dopravní vzdálenost do 50 m v objektech výšky přes 6 do 12 m</t>
  </si>
  <si>
    <t>-528066176</t>
  </si>
  <si>
    <t>762</t>
  </si>
  <si>
    <t>Konstrukce tesařské</t>
  </si>
  <si>
    <t>37</t>
  </si>
  <si>
    <t>762081510</t>
  </si>
  <si>
    <t>Práce společné pro tesařské konstrukce hoblování hraněného řeziva plošné prkna, fošny</t>
  </si>
  <si>
    <t>-1032066028</t>
  </si>
  <si>
    <t>třístranné hoblování - doplnění prken nad vraty</t>
  </si>
  <si>
    <t>(0,175+0,025*2)*40,00</t>
  </si>
  <si>
    <t>38</t>
  </si>
  <si>
    <t>762085103</t>
  </si>
  <si>
    <t>Práce společné pro tesařské konstrukce montáž ocelových spojovacích prostředků (materiál ve specifikaci) kotevních želez příložek, patek, táhel</t>
  </si>
  <si>
    <t>795349470</t>
  </si>
  <si>
    <t>39</t>
  </si>
  <si>
    <t>553 R_101</t>
  </si>
  <si>
    <t>Kotvení pozednice do věnce ( pásovina nebo svorník vč.podložky a matice )</t>
  </si>
  <si>
    <t>1877551574</t>
  </si>
  <si>
    <t>40</t>
  </si>
  <si>
    <t>762101923</t>
  </si>
  <si>
    <t>Vyřezání jednotlivých otvorů ve stěnách a příčkách s vyřezáním konstrukce s bedněním z prken tl. do 32 mm, otvoru plochy jednotlivě přes 4 m2</t>
  </si>
  <si>
    <t>-1629964678</t>
  </si>
  <si>
    <t>pozn.: 5 na v.č.: 11</t>
  </si>
  <si>
    <t>"plocha 7,0 m2" 12,000</t>
  </si>
  <si>
    <t>41</t>
  </si>
  <si>
    <t>762131124</t>
  </si>
  <si>
    <t>Montáž bednění stěn z hrubých prken tl. do 32 mm na sraz</t>
  </si>
  <si>
    <t>-1575790837</t>
  </si>
  <si>
    <t>vnější a vnitřní bednění nového štítu</t>
  </si>
  <si>
    <t>"S 4 - vnější obklad" 10,542*5,50*1/2+9,25*2,90*1/2</t>
  </si>
  <si>
    <t>"S 4 - vnitřní obklad" 9,183*0,60+(9,183+5,700)*1/2*3,00</t>
  </si>
  <si>
    <t>pozn.12 - doplnění z 35%</t>
  </si>
  <si>
    <t>"štít" (9,183*0,60+(9,183+5,60)*1/2*3,00)*0,35-4,465*3,585*0,35</t>
  </si>
  <si>
    <t>42</t>
  </si>
  <si>
    <t>762439001</t>
  </si>
  <si>
    <t>Obložení stěn montáž roštu podkladového</t>
  </si>
  <si>
    <t>-1781822870</t>
  </si>
  <si>
    <t>montážní latě 60×40 mm + kontralatě 60×40 mm</t>
  </si>
  <si>
    <t>"S 4" 80,00+50,00</t>
  </si>
  <si>
    <t>43</t>
  </si>
  <si>
    <t>762191913</t>
  </si>
  <si>
    <t>Zabednění otvorů ve stěnách prkny na polodrážku (materiál v ceně) tl. do 32 mm, otvoru plochy jednotlivě přes 4 do 8 m2</t>
  </si>
  <si>
    <t>-877400505</t>
  </si>
  <si>
    <t>7,000</t>
  </si>
  <si>
    <t>44</t>
  </si>
  <si>
    <t>762195000</t>
  </si>
  <si>
    <t>Spojovací prostředky stěn a příček hřebíky, svory, fixační prkna</t>
  </si>
  <si>
    <t>-282374382</t>
  </si>
  <si>
    <t>"prkna" 155,281*0,025</t>
  </si>
  <si>
    <t>"prkna z položky vč.dodání materiálu" 7,000*0,025</t>
  </si>
  <si>
    <t>"latě a kontralatě" (80,00+50,00)*0,06*0,04</t>
  </si>
  <si>
    <t>45</t>
  </si>
  <si>
    <t>60511120</t>
  </si>
  <si>
    <t>řezivo stavební prkna prismovaná středová tl 25(32)mm dl 2-5m</t>
  </si>
  <si>
    <t>-744358431</t>
  </si>
  <si>
    <t>3,882*1,1 'Přepočtené koeficientem množství</t>
  </si>
  <si>
    <t>46</t>
  </si>
  <si>
    <t>60514106</t>
  </si>
  <si>
    <t>řezivo jehličnaté lať pevnostní třída S10-13 průřez 40x60mm</t>
  </si>
  <si>
    <t>-1198279279</t>
  </si>
  <si>
    <t>0,312*1,1 'Přepočtené koeficientem množství</t>
  </si>
  <si>
    <t>47</t>
  </si>
  <si>
    <t>762332131</t>
  </si>
  <si>
    <t>Montáž vázaných konstrukcí krovů střech pultových, sedlových, valbových, stanových čtvercového nebo obdélníkového půdorysu z řeziva hraněného průřezové plochy do 120 cm2</t>
  </si>
  <si>
    <t>-1265760688</t>
  </si>
  <si>
    <t>"profil 6×18 - příložky" 3,50*2+4,50+4,70+5,00+2,40*4</t>
  </si>
  <si>
    <t>48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</si>
  <si>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</si>
  <si>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</si>
  <si>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-841793184</t>
  </si>
  <si>
    <t>profily 16×18 - nosná konstrukce štítu</t>
  </si>
  <si>
    <t>3,50*2+4,50+4,80+5,00</t>
  </si>
  <si>
    <t>49</t>
  </si>
  <si>
    <t>762332134</t>
  </si>
  <si>
    <t>Montáž vázaných konstrukcí krovů střech pultových, sedlových, valbových, stanových čtvercového nebo obdélníkového půdorysu z řeziva hraněného průřezové plochy přes 288 do 450 cm2</t>
  </si>
  <si>
    <t>-878162690</t>
  </si>
  <si>
    <t>spodní kotevní trám - pozednice 18×18</t>
  </si>
  <si>
    <t>9,200</t>
  </si>
  <si>
    <t>50</t>
  </si>
  <si>
    <t>762341210</t>
  </si>
  <si>
    <t>Bednění a laťování montáž bednění střech rovných a šikmých sklonu do 60° s vyřezáním otvorů z prken hrubých na sraz tl. do 32 mm</t>
  </si>
  <si>
    <t>479389976</t>
  </si>
  <si>
    <t>doplnění střešního bednění z 35%</t>
  </si>
  <si>
    <t>dle ozn.S 2 a S 3 na v.č.: 22</t>
  </si>
  <si>
    <t>"S 2 - horní část ve sklonu 13°" (4,585+0,20*2)*29,80*0,35</t>
  </si>
  <si>
    <t>"S 2 a S 3 - části ve sklonu 59°" (6,176+7,244)*29,20*0,35</t>
  </si>
  <si>
    <t>51</t>
  </si>
  <si>
    <t>762342316</t>
  </si>
  <si>
    <t>Bednění a laťování montáž laťování střech složitých sklonu do 60° při osové vzdálenosti latí přes 360 do 600 mm</t>
  </si>
  <si>
    <t>-191397442</t>
  </si>
  <si>
    <t>52</t>
  </si>
  <si>
    <t>762342441</t>
  </si>
  <si>
    <t>Bednění a laťování montáž lišt trojúhelníkových nebo kontralatí</t>
  </si>
  <si>
    <t>-54475043</t>
  </si>
  <si>
    <t>kontralatě 60×40 mm</t>
  </si>
  <si>
    <t>4,60*31+(6,20+7,25)*31</t>
  </si>
  <si>
    <t>53</t>
  </si>
  <si>
    <t>762395000</t>
  </si>
  <si>
    <t>Spojovací prostředky krovů, bednění a laťování, nadstřešních konstrukcí svory, prkna, hřebíky, pásová ocel, vruty</t>
  </si>
  <si>
    <t>-2028677240</t>
  </si>
  <si>
    <t>"fošny tl.6,0 cm" 0,18*0,06*30,80</t>
  </si>
  <si>
    <t>"hranoly přes 224 do 288 cm2 dl.do 6,0 m" 0,16*0,18*21,30</t>
  </si>
  <si>
    <t>"hranoly přes 288 do 450 cm2 dl.přes 8,0 m" 0,18*0,18*9,20</t>
  </si>
  <si>
    <t>"prkna" 189,146*0,025</t>
  </si>
  <si>
    <t>"latě a kontralatě" (1060,00+560,00)*0,06*0,04</t>
  </si>
  <si>
    <t>54</t>
  </si>
  <si>
    <t>60512125</t>
  </si>
  <si>
    <t>hranol stavební řezivo průřezu do 120cm2 do dl 6m</t>
  </si>
  <si>
    <t>-482346557</t>
  </si>
  <si>
    <t>0,333*1,1 'Přepočtené koeficientem množství</t>
  </si>
  <si>
    <t>55</t>
  </si>
  <si>
    <t>60512135</t>
  </si>
  <si>
    <t>hranol stavební řezivo průřezu do 288cm2 do dl 6m</t>
  </si>
  <si>
    <t>1908963490</t>
  </si>
  <si>
    <t>0,613*1,1 'Přepočtené koeficientem množství</t>
  </si>
  <si>
    <t>56</t>
  </si>
  <si>
    <t>60512142</t>
  </si>
  <si>
    <t>hranol stavební řezivo průřezu do 450cm2 přes dl 8m</t>
  </si>
  <si>
    <t>681895605</t>
  </si>
  <si>
    <t>0,298*1,1 'Přepočtené koeficientem množství</t>
  </si>
  <si>
    <t>57</t>
  </si>
  <si>
    <t>1387486505</t>
  </si>
  <si>
    <t>4,729*1,1 'Přepočtené koeficientem množství</t>
  </si>
  <si>
    <t>58</t>
  </si>
  <si>
    <t>-249657760</t>
  </si>
  <si>
    <t>3,888*1,1 'Přepočtené koeficientem množství</t>
  </si>
  <si>
    <t>59</t>
  </si>
  <si>
    <t>762 R_001</t>
  </si>
  <si>
    <t>Montáž a dodávka - horní ukončení dřevěného vnitřního obkladu ve výšce +3,585 prken apod. ( bude upřesněno )</t>
  </si>
  <si>
    <t>-1502441542</t>
  </si>
  <si>
    <t>28,50*2+5,70*2-4,465</t>
  </si>
  <si>
    <t>60</t>
  </si>
  <si>
    <t>998762102</t>
  </si>
  <si>
    <t>Přesun hmot pro konstrukce tesařské stanovený z hmotnosti přesunovaného materiálu vodorovná dopravní vzdálenost do 50 m v objektech výšky přes 6 do 12 m</t>
  </si>
  <si>
    <t>1115745695</t>
  </si>
  <si>
    <t>763</t>
  </si>
  <si>
    <t>Konstrukce suché výstavby</t>
  </si>
  <si>
    <t>61</t>
  </si>
  <si>
    <t>763111741</t>
  </si>
  <si>
    <t>Ostatní konstrukce a práce na stěnách a příčkách - montáž difuzní folie nebo parotěsné zábrany</t>
  </si>
  <si>
    <t>1592887926</t>
  </si>
  <si>
    <t>"S 4" 10,542*5,50*1/2+9,25*2,90*1/2</t>
  </si>
  <si>
    <t>62</t>
  </si>
  <si>
    <t>28329030</t>
  </si>
  <si>
    <t>fólie kontaktní difuzně propustná pro doplňkovou hydroizolační vrstvu, monolitická třívrstvá PES/PP 150-160g/m2, integrovaná samolepící páska</t>
  </si>
  <si>
    <t>-667130012</t>
  </si>
  <si>
    <t>42,403*1,1235 'Přepočtené koeficientem množství</t>
  </si>
  <si>
    <t>63</t>
  </si>
  <si>
    <t>711132101</t>
  </si>
  <si>
    <t>Provedení izolace pásy na sucho AIP nebo tkaniny na ploše svislé S</t>
  </si>
  <si>
    <t>1772169844</t>
  </si>
  <si>
    <t>64</t>
  </si>
  <si>
    <t>62811120</t>
  </si>
  <si>
    <t>asfaltový pás separační bez krycí vrstvy (impregnovaná vložka), typu A</t>
  </si>
  <si>
    <t>1148944493</t>
  </si>
  <si>
    <t>42,403*1,221 'Přepočtené koeficientem množství</t>
  </si>
  <si>
    <t>65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</si>
  <si>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</si>
  <si>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</si>
  <si>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-651391859</t>
  </si>
  <si>
    <t>764</t>
  </si>
  <si>
    <t>Konstrukce klempířské</t>
  </si>
  <si>
    <t>66</t>
  </si>
  <si>
    <t>712363384</t>
  </si>
  <si>
    <t>Oplechování říms - ostatní atypická výroba profilů o větší rš</t>
  </si>
  <si>
    <t>-1247917691</t>
  </si>
  <si>
    <t>pozn.: 18 na v.č.: 22</t>
  </si>
  <si>
    <t>0,85*29,20*2+0,60*(6,20+7,25)*2+0,90*4,60*2</t>
  </si>
  <si>
    <t>67</t>
  </si>
  <si>
    <t>764212635</t>
  </si>
  <si>
    <t>Oplechování střešních prvků z pozinkovaného plechu s povrchovou úpravou štítu závětrnou lištou rš 400 mm</t>
  </si>
  <si>
    <t>59924024</t>
  </si>
  <si>
    <t>68</t>
  </si>
  <si>
    <t>764212666</t>
  </si>
  <si>
    <t>Oplechování střešních prvků z pozinkovaného plechu s povrchovou úpravou okapu okapovým plechem střechy rovné rš 500 mm</t>
  </si>
  <si>
    <t>-1700681961</t>
  </si>
  <si>
    <t>29,80*2</t>
  </si>
  <si>
    <t>69</t>
  </si>
  <si>
    <t>764002414</t>
  </si>
  <si>
    <t>Montáž strukturované oddělovací rohože jakékoli rš</t>
  </si>
  <si>
    <t>831286234</t>
  </si>
  <si>
    <t>"pozn.19" 29,20*0,50*2</t>
  </si>
  <si>
    <t>70</t>
  </si>
  <si>
    <t>28329223</t>
  </si>
  <si>
    <t>fólie difuzně propustné s nakašírovanou strukturovanou rohoží pod hladkou plechovou krytinu</t>
  </si>
  <si>
    <t>2091333668</t>
  </si>
  <si>
    <t>29,2*1,15 'Přepočtené koeficientem množství</t>
  </si>
  <si>
    <t>71</t>
  </si>
  <si>
    <t>764513409.1</t>
  </si>
  <si>
    <t>Žlab nadokapní (nástřešní) z pozinkovaného plechu s povrchovou úpravou oblého tvaru, včetně háků, čel a hrdel rš 800 mm</t>
  </si>
  <si>
    <t>-738304673</t>
  </si>
  <si>
    <t>72</t>
  </si>
  <si>
    <t>764511644</t>
  </si>
  <si>
    <t>Žlab podokapní z pozinkovaného plechu s povrchovou úpravou včetně háků a čel kotlík oválný (trychtýřový), rš žlabu/průměr svodu 400/100 mm</t>
  </si>
  <si>
    <t>1799196145</t>
  </si>
  <si>
    <t>73</t>
  </si>
  <si>
    <t>998764102</t>
  </si>
  <si>
    <t>Přesun hmot pro konstrukce klempířské stanovený z hmotnosti přesunovaného materiálu vodorovná dopravní vzdálenost do 50 m v objektech výšky přes 6 do 12 m</t>
  </si>
  <si>
    <t>698391773</t>
  </si>
  <si>
    <t>765</t>
  </si>
  <si>
    <t>Krytina skládaná</t>
  </si>
  <si>
    <t>74</t>
  </si>
  <si>
    <t>765191001</t>
  </si>
  <si>
    <t>Montáž pojistné hydroizolační nebo parotěsné fólie kladené ve sklonu do 20° lepením (vodotěsné podstřeší) na bednění nebo tepelnou izolaci</t>
  </si>
  <si>
    <t>-1995610120</t>
  </si>
  <si>
    <t>"S 1" (4,585+0,20*2)*29,80</t>
  </si>
  <si>
    <t>75</t>
  </si>
  <si>
    <t>-668620447</t>
  </si>
  <si>
    <t>148,553*1,1 'Přepočtené koeficientem množství</t>
  </si>
  <si>
    <t>76</t>
  </si>
  <si>
    <t>765191023</t>
  </si>
  <si>
    <t>Montáž pojistné hydroizolační nebo parotěsné fólie kladené ve sklonu přes 20° s lepenými přesahy na bednění nebo tepelnou izolaci</t>
  </si>
  <si>
    <t>-910650999</t>
  </si>
  <si>
    <t>77</t>
  </si>
  <si>
    <t>1047831155</t>
  </si>
  <si>
    <t>391,864*1,1 'Přepočtené koeficientem množství</t>
  </si>
  <si>
    <t>78</t>
  </si>
  <si>
    <t>998765102</t>
  </si>
  <si>
    <t>Přesun hmot pro krytiny skládané stanovený z hmotnosti přesunovaného materiálu vodorovná dopravní vzdálenost do 50 m na objektech výšky přes 6 do 12 m</t>
  </si>
  <si>
    <t>1896624256</t>
  </si>
  <si>
    <t>767</t>
  </si>
  <si>
    <t>Konstrukce zámečnické</t>
  </si>
  <si>
    <t>79</t>
  </si>
  <si>
    <t>767137502</t>
  </si>
  <si>
    <t>Montáž stěn a příček z plechu příček doplňujících částí obložení plechem tvarovaným šroubováním</t>
  </si>
  <si>
    <t>-2119863411</t>
  </si>
  <si>
    <t>"S 4" (10,542*5,50*1/2+9,25*2,90*1/2)*2</t>
  </si>
  <si>
    <t>80</t>
  </si>
  <si>
    <t>DMT.1BT181</t>
  </si>
  <si>
    <t xml:space="preserve">Fásádní plechový systém TR18 s vertikálním kladení  profilovaného  plechu, jednosměrným horizontálním roštem pro nezateplené fasády, položka obsahuje veškeré doplňky, montážní materiál ( S250GD-S320GD+Z275 )</t>
  </si>
  <si>
    <t>2053254643</t>
  </si>
  <si>
    <t>84,806*1,1 'Přepočtené koeficientem množství</t>
  </si>
  <si>
    <t>81</t>
  </si>
  <si>
    <t>767391112</t>
  </si>
  <si>
    <t>Montáž krytiny z tvarovaných plechů trapézových nebo vlnitých, uchyceným šroubováním</t>
  </si>
  <si>
    <t>-1781112273</t>
  </si>
  <si>
    <t>"S 2 a S 3" 29,80*4,70+29,20*(6,20+7,25)</t>
  </si>
  <si>
    <t>82</t>
  </si>
  <si>
    <t>-497245266</t>
  </si>
  <si>
    <t>532,8*1,1 'Přepočtené koeficientem množství</t>
  </si>
  <si>
    <t>83</t>
  </si>
  <si>
    <t>-1484364505</t>
  </si>
  <si>
    <t>783</t>
  </si>
  <si>
    <t>Dokončovací práce - nátěry</t>
  </si>
  <si>
    <t>84</t>
  </si>
  <si>
    <t>783201201</t>
  </si>
  <si>
    <t>Příprava podkladu tesařských konstrukcí před provedením nátěru broušení</t>
  </si>
  <si>
    <t>-904823749</t>
  </si>
  <si>
    <t>vnější obklad</t>
  </si>
  <si>
    <t>stávající dřevěný obklad - štít + vrata</t>
  </si>
  <si>
    <t>10,542*5,50*1/2+9,25*2,90*1/2-7,00</t>
  </si>
  <si>
    <t>vnitřní obklad</t>
  </si>
  <si>
    <t>"štít + vrata" (9,183*0,60+(9,183+5,700)*1/2*3,00)*0,65</t>
  </si>
  <si>
    <t>"podélné stěny" ((0,60+3,50)*(7,534+20,674)+(0,50+3,60)*(7,534+20,674))*0,65</t>
  </si>
  <si>
    <t>85</t>
  </si>
  <si>
    <t>783201403</t>
  </si>
  <si>
    <t>Příprava podkladu tesařských konstrukcí před provedením nátěru oprášení</t>
  </si>
  <si>
    <t>-1833653901</t>
  </si>
  <si>
    <t>86</t>
  </si>
  <si>
    <t>783218111</t>
  </si>
  <si>
    <t>Lazurovací nátěr tesařských konstrukcí dvojnásobný syntetický</t>
  </si>
  <si>
    <t>-1979225645</t>
  </si>
  <si>
    <t>10,542*5,50*1/2+9,25*2,90*1/2</t>
  </si>
  <si>
    <t>"štít + vrata" 9,183*0,60+(9,183+5,700)*1/2*3,00</t>
  </si>
  <si>
    <t>"nový štít" 9,183*0,60+(9,183+5,700)*1/2*3,00</t>
  </si>
  <si>
    <t>"podélné stěny" (0,60+3,50)*(7,534+20,674)+(0,50+3,60)*(7,534+20,674)</t>
  </si>
  <si>
    <t>87</t>
  </si>
  <si>
    <t>783213021</t>
  </si>
  <si>
    <t>Preventivní napouštěcí nátěr tesařských prvků proti dřevokazným houbám, hmyzu a plísním nezabudovaných do konstrukce dvojnásobný syntetický</t>
  </si>
  <si>
    <t>-996032066</t>
  </si>
  <si>
    <t>"fošny tl.6,0 cm" (0,18+0,06)*2*30,80</t>
  </si>
  <si>
    <t>"hranoly přes 224 do 288 cm2 dl.do 6,0 m" (0,16+0,18)*2*21,30</t>
  </si>
  <si>
    <t>"hranoly přes 288 do 450 cm2 dl.přes 8,0 m" 0,18*4*9,20</t>
  </si>
  <si>
    <t>"prkna" (189,146+155,281+7,000)*2+0,025*2008,154*2</t>
  </si>
  <si>
    <t>"latě a kontralatě" (1060,00+560,00+80,00+50,00)*0,06*0,04</t>
  </si>
  <si>
    <t>02 - silnoproudá elektrotechnika</t>
  </si>
  <si>
    <t>Adam Novák</t>
  </si>
  <si>
    <t>D1 - Elektromontáže</t>
  </si>
  <si>
    <t xml:space="preserve">    D2 - Doplnění rozvaděče</t>
  </si>
  <si>
    <t xml:space="preserve">    D3 - Silnoproud</t>
  </si>
  <si>
    <t xml:space="preserve">      D4 - Svítidlo</t>
  </si>
  <si>
    <t xml:space="preserve">      D5 - Nouzové svítidlo</t>
  </si>
  <si>
    <t xml:space="preserve">      D6 - RECYKLACE</t>
  </si>
  <si>
    <t xml:space="preserve">      D7 - KRABICE</t>
  </si>
  <si>
    <t xml:space="preserve">      D8 - SVORKOVNICE KRABICOVÁ</t>
  </si>
  <si>
    <t xml:space="preserve">      D9 - KABEL SILOVÝ,IZOLACE PVC S VODIČEM PE</t>
  </si>
  <si>
    <t xml:space="preserve">      D10 - KABEL SILOVÝ,IZOLACE PVC BEZ VODIČE PE</t>
  </si>
  <si>
    <t xml:space="preserve">      D11 - VODIČ PRO POSPOJOVÁNÍ</t>
  </si>
  <si>
    <t xml:space="preserve">      D12 - Zásuvky a vypínače</t>
  </si>
  <si>
    <t xml:space="preserve">      D13 -  PROVEDENI REVIZNICH ZKOUSEK DLE CSN 33 2000-6</t>
  </si>
  <si>
    <t>D1</t>
  </si>
  <si>
    <t>Elektromontáže</t>
  </si>
  <si>
    <t>D2</t>
  </si>
  <si>
    <t>Doplnění rozvaděče</t>
  </si>
  <si>
    <t>1182-14007</t>
  </si>
  <si>
    <t>10B-1N-030AC Proudový chránič s nadproudovou ochranou</t>
  </si>
  <si>
    <t>Ks</t>
  </si>
  <si>
    <t>1182-14008</t>
  </si>
  <si>
    <t>16B-1N-030AC Proudový chránič s nadproudovou ochranou</t>
  </si>
  <si>
    <t>D3</t>
  </si>
  <si>
    <t>Silnoproud</t>
  </si>
  <si>
    <t>Pol1</t>
  </si>
  <si>
    <t>Montáž prvků do stávajícího rozvaděče na stavbě, včetně připojení rozvodů</t>
  </si>
  <si>
    <t>ks</t>
  </si>
  <si>
    <t>D4</t>
  </si>
  <si>
    <t>Svítidlo</t>
  </si>
  <si>
    <t>1263-6062</t>
  </si>
  <si>
    <t>"A" Led prumyslové svitidli 4K, IP66 LED, 33W, 4531lm 670x152x102mm</t>
  </si>
  <si>
    <t>D5</t>
  </si>
  <si>
    <t>Nouzové svítidlo</t>
  </si>
  <si>
    <t>1263-7265</t>
  </si>
  <si>
    <t>"N" Nouzové sv. LED , 1 hod, opálový kryt, 1h, IP65 LED</t>
  </si>
  <si>
    <t>D6</t>
  </si>
  <si>
    <t>RECYKLACE</t>
  </si>
  <si>
    <t>Pol2</t>
  </si>
  <si>
    <t>příspěvek na recyklaci svítidla</t>
  </si>
  <si>
    <t>D7</t>
  </si>
  <si>
    <t>KRABICE</t>
  </si>
  <si>
    <t>1123-773</t>
  </si>
  <si>
    <t>KRABICE S KRYTÍM IP 65 nástěnná</t>
  </si>
  <si>
    <t>1123-6922</t>
  </si>
  <si>
    <t>35X100 ŽLAB KABELOVÝ DRÁTĚNÝ</t>
  </si>
  <si>
    <t>1123-6288</t>
  </si>
  <si>
    <t>VÝZTUŽ SPOJOVACÍ</t>
  </si>
  <si>
    <t>1123-6942</t>
  </si>
  <si>
    <t>DESKA PŘICHYTÁVACÍ</t>
  </si>
  <si>
    <t>1123-1324</t>
  </si>
  <si>
    <t>PŘÍCHYTKA PRO TRUBKU</t>
  </si>
  <si>
    <t>1123-4269</t>
  </si>
  <si>
    <t>60X40_HA LIŠTA HRANATÁ (3m)</t>
  </si>
  <si>
    <t>1123-4548</t>
  </si>
  <si>
    <t>OCHRANNÁ TRUBKA BEZHALOGENOVÁ délka 3 m černá</t>
  </si>
  <si>
    <t>D8</t>
  </si>
  <si>
    <t>SVORKOVNICE KRABICOVÁ</t>
  </si>
  <si>
    <t>1265-19</t>
  </si>
  <si>
    <t>2273-204 4x0,5-2,5mm2</t>
  </si>
  <si>
    <t>D9</t>
  </si>
  <si>
    <t>KABEL SILOVÝ,IZOLACE PVC S VODIČEM PE</t>
  </si>
  <si>
    <t>7004-8068</t>
  </si>
  <si>
    <t>CYKY-J 3x1.5 mm2</t>
  </si>
  <si>
    <t>7004-8069</t>
  </si>
  <si>
    <t>CYKY-J 3x2.5 mm2</t>
  </si>
  <si>
    <t>D10</t>
  </si>
  <si>
    <t>KABEL SILOVÝ,IZOLACE PVC BEZ VODIČE PE</t>
  </si>
  <si>
    <t>7004-8054</t>
  </si>
  <si>
    <t>CYKY-O 2x1.5 mm2</t>
  </si>
  <si>
    <t>D11</t>
  </si>
  <si>
    <t>VODIČ PRO POSPOJOVÁNÍ</t>
  </si>
  <si>
    <t>7004-22023</t>
  </si>
  <si>
    <t>CY6 Žlutozelený, pevně</t>
  </si>
  <si>
    <t>D12</t>
  </si>
  <si>
    <t>Zásuvky a vypínače</t>
  </si>
  <si>
    <t>1002-1091</t>
  </si>
  <si>
    <t>Zásuvka jednonásobná IP44, s ochranným kolíkem, s víčkem; řazení 2P+PE; b. šedá (na hořl. podklady B až E)</t>
  </si>
  <si>
    <t>1002-396</t>
  </si>
  <si>
    <t>Spínač jednopólový IP44; řazení 1; b. šedá (na hořl. podklady B až E)</t>
  </si>
  <si>
    <t>D13</t>
  </si>
  <si>
    <t xml:space="preserve"> PROVEDENI REVIZNICH ZKOUSEK DLE CSN 33 2000-6</t>
  </si>
  <si>
    <t>Pol3</t>
  </si>
  <si>
    <t>Výchozí revize včetně vypracování revizní zprávy</t>
  </si>
  <si>
    <t>kpl</t>
  </si>
  <si>
    <t>VON - Vedlejší a ostatní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</si>
  <si>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</si>
  <si>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D1 - Vedlejší a ostatní náklady</t>
  </si>
  <si>
    <t>002-004.1</t>
  </si>
  <si>
    <t>Zařízení staveniště, vč. BOZP / Veškeré činnosti dle vyhl. 230/2012Sb. §9 odst. 2 související s vybudováním, provozem a likvidací staveniště, vč. úklidu objektu před předáním stavby._x000d_
Standardní prvky BOZP (mobilní oplocení, výstražné značení, přechody výkopů vč. oplocení, zábradlí, atd - vč. jejich dodávky, montáže, údržby a demontáže, resp. likvidace) a povinosti vyplívající z plánu BOZP vč. připomínek příslušných úřadů</t>
  </si>
  <si>
    <t>ÚRS</t>
  </si>
  <si>
    <t>1024</t>
  </si>
  <si>
    <t>315473107</t>
  </si>
  <si>
    <t>002-006</t>
  </si>
  <si>
    <t>Poskytnutí zařízení staveniště (jeho části) pro umožnění činnosti TDS, AD, SÚ, BOZP na stavbě / Pro zástupce objednatele (TDS, technici, AD, SÚ, koordinátor BOZP, .... ) bude v rámci zařízení staveniště zpřístupněna jedna kancelář (kontejnerového typu - zateplená, se sociálním zázemím včetně úklidových prostředků a potřeb), vybavená stoly, židlemi pro 6 osob, věšáky, s úložnými uzamykatelnými prostorami připojená na el. en., vodu a zabezpečená (před buňkou čistící zóna). _x000d_
Kancelářská buňka bude sloužit jako pracoviště výše uvedených pracovníků objednavatele a orgánů DOSS na stavbě.</t>
  </si>
  <si>
    <t>1329226365</t>
  </si>
  <si>
    <t>002-008.1</t>
  </si>
  <si>
    <t>Publicita projektu dle podmínek dotačního titulu - info tabulka o účasti v dotačním programu ( materiál, velikost a způsoub provedení - bude upřesněno ) položka bude akceptovatelná v případě dotace</t>
  </si>
  <si>
    <t>1720960768</t>
  </si>
  <si>
    <t>002-201.1</t>
  </si>
  <si>
    <t>Projektová dokumentace skutečného provedení / Projektová dokumentace skutečného provedení dle vyhl. č. 230/2012Sb. §10 odst. 2 - 4x tištěně a 1x elektronicky na CD nosiči</t>
  </si>
  <si>
    <t>781870040</t>
  </si>
  <si>
    <t>002-301.1</t>
  </si>
  <si>
    <t>Kompletace atestů, certifikátů, revizních zpráv a ostatních dokladů / Kompletace atestů, certifikátů, revizních zpráv, protokolů o kotrolách, dokladů o vlastnostech materiálů, dokladů o likvidaci odpadu a ostatních dokladů potřebných k předání a kolaudaci stavby - 3x tištěně a 1x tištěně na CD nosiči.</t>
  </si>
  <si>
    <t>-634725409</t>
  </si>
  <si>
    <t>002-302</t>
  </si>
  <si>
    <t>Zpracování a předložení harmonogramů. Náklady na vyhotovení a předložení finančního a časového harmonogramu prací</t>
  </si>
  <si>
    <t>-898970176</t>
  </si>
  <si>
    <t>041403000</t>
  </si>
  <si>
    <t>Inženýrská činnost dozory koordinátor BOZP na staveništi</t>
  </si>
  <si>
    <t>-1181944663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</si>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</sst>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859BE7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6" fillId="5" borderId="23" xfId="0" applyFont="1" applyFill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2021_09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Cestmistrovství Jihlava - stavební úpravy původní solné haly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14. 9. 2021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KSÚSV, přísp.org,.Kosovská 1122/16, Jihlava 58601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Ing.Josef Slabý, Arnolec 30, Jamné 58827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Fr.Neuwirth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stavební část'!P97</f>
        <v>0</v>
      </c>
      <c r="AV55" s="122">
        <f>'01 - stavební část'!J33</f>
        <v>0</v>
      </c>
      <c r="AW55" s="122">
        <f>'01 - stavební část'!J34</f>
        <v>0</v>
      </c>
      <c r="AX55" s="122">
        <f>'01 - stavební část'!J35</f>
        <v>0</v>
      </c>
      <c r="AY55" s="122">
        <f>'01 - stavební část'!J36</f>
        <v>0</v>
      </c>
      <c r="AZ55" s="122">
        <f>'01 - stavební část'!F33</f>
        <v>0</v>
      </c>
      <c r="BA55" s="122">
        <f>'01 - stavební část'!F34</f>
        <v>0</v>
      </c>
      <c r="BB55" s="122">
        <f>'01 - stavební část'!F35</f>
        <v>0</v>
      </c>
      <c r="BC55" s="122">
        <f>'01 - stavební část'!F36</f>
        <v>0</v>
      </c>
      <c r="BD55" s="124">
        <f>'01 - stavební část'!F37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silnoproudá elektrot...'!J30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'02 - silnoproudá elektrot...'!P92</f>
        <v>0</v>
      </c>
      <c r="AV56" s="122">
        <f>'02 - silnoproudá elektrot...'!J33</f>
        <v>0</v>
      </c>
      <c r="AW56" s="122">
        <f>'02 - silnoproudá elektrot...'!J34</f>
        <v>0</v>
      </c>
      <c r="AX56" s="122">
        <f>'02 - silnoproudá elektrot...'!J35</f>
        <v>0</v>
      </c>
      <c r="AY56" s="122">
        <f>'02 - silnoproudá elektrot...'!J36</f>
        <v>0</v>
      </c>
      <c r="AZ56" s="122">
        <f>'02 - silnoproudá elektrot...'!F33</f>
        <v>0</v>
      </c>
      <c r="BA56" s="122">
        <f>'02 - silnoproudá elektrot...'!F34</f>
        <v>0</v>
      </c>
      <c r="BB56" s="122">
        <f>'02 - silnoproudá elektrot...'!F35</f>
        <v>0</v>
      </c>
      <c r="BC56" s="122">
        <f>'02 - silnoproudá elektrot...'!F36</f>
        <v>0</v>
      </c>
      <c r="BD56" s="124">
        <f>'02 - silnoproudá elektrot...'!F37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'VON - Vedlejší a ostatní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'VON - Vedlejší a ostatní ...'!P80</f>
        <v>0</v>
      </c>
      <c r="AV57" s="127">
        <f>'VON - Vedlejší a ostatní ...'!J33</f>
        <v>0</v>
      </c>
      <c r="AW57" s="127">
        <f>'VON - Vedlejší a ostatní ...'!J34</f>
        <v>0</v>
      </c>
      <c r="AX57" s="127">
        <f>'VON - Vedlejší a ostatní ...'!J35</f>
        <v>0</v>
      </c>
      <c r="AY57" s="127">
        <f>'VON - Vedlejší a ostatní ...'!J36</f>
        <v>0</v>
      </c>
      <c r="AZ57" s="127">
        <f>'VON - Vedlejší a ostatní ...'!F33</f>
        <v>0</v>
      </c>
      <c r="BA57" s="127">
        <f>'VON - Vedlejší a ostatní ...'!F34</f>
        <v>0</v>
      </c>
      <c r="BB57" s="127">
        <f>'VON - Vedlejší a ostatní ...'!F35</f>
        <v>0</v>
      </c>
      <c r="BC57" s="127">
        <f>'VON - Vedlejší a ostatní ...'!F36</f>
        <v>0</v>
      </c>
      <c r="BD57" s="129">
        <f>'VON - Vedlejší a ostatní 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89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uEXLu0jHA+v0pTh96+Pen3AHx0DK8sBdHzLnUdkoev5gOzo2hwSKToC7HoCfjtPwk3SN8viInjaSyCBpkvChmg==" hashValue="Cxm4nKebqredJaNMxk8TgWrEmLDWckpwij93KHzR+2fkIAo1Beq7VCVNgCuiqkiCeFn5mDp2yu8hj1kM+C8d3g==" algorithmName="SHA-512" password="CEE1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tavební část'!C2" display="/"/>
    <hyperlink ref="A56" location="'02 - silnoproudá elektrot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Jihlava - stavební úpravy původní solné haly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14. 9. 2021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ROUND((SUM(BE97:BE395)),  2)</f>
        <v>0</v>
      </c>
      <c r="G33" s="40"/>
      <c r="H33" s="40"/>
      <c r="I33" s="150">
        <v>0.20999999999999999</v>
      </c>
      <c r="J33" s="149">
        <f>ROUND(((SUM(BE97:BE395))*I33),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ROUND((SUM(BF97:BF395)),  2)</f>
        <v>0</v>
      </c>
      <c r="G34" s="40"/>
      <c r="H34" s="40"/>
      <c r="I34" s="150">
        <v>0.14999999999999999</v>
      </c>
      <c r="J34" s="149">
        <f>ROUND(((SUM(BF97:BF395))*I34),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ROUND((SUM(BG97:BG395)),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ROUND((SUM(BH97:BH395)),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ROUND((SUM(BI97:BI395)),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Jihlava - stavební úpravy původní solné haly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14. 9. 2021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přísp.org,.Kosovská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Fr.Neuwirth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J98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J99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J125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J136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J137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J151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104</v>
      </c>
      <c r="E67" s="176"/>
      <c r="F67" s="176"/>
      <c r="G67" s="176"/>
      <c r="H67" s="176"/>
      <c r="I67" s="176"/>
      <c r="J67" s="177">
        <f>J155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105</v>
      </c>
      <c r="E68" s="176"/>
      <c r="F68" s="176"/>
      <c r="G68" s="176"/>
      <c r="H68" s="176"/>
      <c r="I68" s="176"/>
      <c r="J68" s="177">
        <f>J208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106</v>
      </c>
      <c r="E69" s="176"/>
      <c r="F69" s="176"/>
      <c r="G69" s="176"/>
      <c r="H69" s="176"/>
      <c r="I69" s="176"/>
      <c r="J69" s="177">
        <f>J214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107</v>
      </c>
      <c r="E70" s="170"/>
      <c r="F70" s="170"/>
      <c r="G70" s="170"/>
      <c r="H70" s="170"/>
      <c r="I70" s="170"/>
      <c r="J70" s="171">
        <f>J216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108</v>
      </c>
      <c r="E71" s="176"/>
      <c r="F71" s="176"/>
      <c r="G71" s="176"/>
      <c r="H71" s="176"/>
      <c r="I71" s="176"/>
      <c r="J71" s="177">
        <f>J217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109</v>
      </c>
      <c r="E72" s="176"/>
      <c r="F72" s="176"/>
      <c r="G72" s="176"/>
      <c r="H72" s="176"/>
      <c r="I72" s="176"/>
      <c r="J72" s="177">
        <f>J224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110</v>
      </c>
      <c r="E73" s="176"/>
      <c r="F73" s="176"/>
      <c r="G73" s="176"/>
      <c r="H73" s="176"/>
      <c r="I73" s="176"/>
      <c r="J73" s="177">
        <f>J309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111</v>
      </c>
      <c r="E74" s="176"/>
      <c r="F74" s="176"/>
      <c r="G74" s="176"/>
      <c r="H74" s="176"/>
      <c r="I74" s="176"/>
      <c r="J74" s="177">
        <f>J321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112</v>
      </c>
      <c r="E75" s="176"/>
      <c r="F75" s="176"/>
      <c r="G75" s="176"/>
      <c r="H75" s="176"/>
      <c r="I75" s="176"/>
      <c r="J75" s="177">
        <f>J342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113</v>
      </c>
      <c r="E76" s="176"/>
      <c r="F76" s="176"/>
      <c r="G76" s="176"/>
      <c r="H76" s="176"/>
      <c r="I76" s="176"/>
      <c r="J76" s="177">
        <f>J354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114</v>
      </c>
      <c r="E77" s="176"/>
      <c r="F77" s="176"/>
      <c r="G77" s="176"/>
      <c r="H77" s="176"/>
      <c r="I77" s="176"/>
      <c r="J77" s="177">
        <f>J366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115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62" t="str">
        <f>E7</f>
        <v>Cestmistrovství Jihlava - stavební úpravy původní solné haly</v>
      </c>
      <c r="F87" s="34"/>
      <c r="G87" s="34"/>
      <c r="H87" s="34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91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01 - stavební část</v>
      </c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>Jihlava</v>
      </c>
      <c r="G91" s="42"/>
      <c r="H91" s="42"/>
      <c r="I91" s="34" t="s">
        <v>23</v>
      </c>
      <c r="J91" s="74" t="str">
        <f>IF(J12="","",J12)</f>
        <v>14. 9. 2021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25</v>
      </c>
      <c r="D93" s="42"/>
      <c r="E93" s="42"/>
      <c r="F93" s="29" t="str">
        <f>E15</f>
        <v>KSÚSV, přísp.org,.Kosovská 1122/16, Jihlava 58601</v>
      </c>
      <c r="G93" s="42"/>
      <c r="H93" s="42"/>
      <c r="I93" s="34" t="s">
        <v>31</v>
      </c>
      <c r="J93" s="38" t="str">
        <f>E21</f>
        <v>Ing.Josef Slabý, Arnolec 30, Jamné 58827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IF(E18="","",E18)</f>
        <v>Vyplň údaj</v>
      </c>
      <c r="G94" s="42"/>
      <c r="H94" s="42"/>
      <c r="I94" s="34" t="s">
        <v>34</v>
      </c>
      <c r="J94" s="38" t="str">
        <f>E24</f>
        <v>Fr.Neuwirth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79"/>
      <c r="B96" s="180"/>
      <c r="C96" s="181" t="s">
        <v>116</v>
      </c>
      <c r="D96" s="182" t="s">
        <v>57</v>
      </c>
      <c r="E96" s="182" t="s">
        <v>53</v>
      </c>
      <c r="F96" s="182" t="s">
        <v>54</v>
      </c>
      <c r="G96" s="182" t="s">
        <v>117</v>
      </c>
      <c r="H96" s="182" t="s">
        <v>118</v>
      </c>
      <c r="I96" s="182" t="s">
        <v>119</v>
      </c>
      <c r="J96" s="182" t="s">
        <v>95</v>
      </c>
      <c r="K96" s="183" t="s">
        <v>120</v>
      </c>
      <c r="L96" s="184"/>
      <c r="M96" s="94" t="s">
        <v>19</v>
      </c>
      <c r="N96" s="95" t="s">
        <v>42</v>
      </c>
      <c r="O96" s="95" t="s">
        <v>121</v>
      </c>
      <c r="P96" s="95" t="s">
        <v>122</v>
      </c>
      <c r="Q96" s="95" t="s">
        <v>123</v>
      </c>
      <c r="R96" s="95" t="s">
        <v>124</v>
      </c>
      <c r="S96" s="95" t="s">
        <v>125</v>
      </c>
      <c r="T96" s="96" t="s">
        <v>126</v>
      </c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</row>
    <row r="97" s="2" customFormat="1" ht="22.8" customHeight="1">
      <c r="A97" s="40"/>
      <c r="B97" s="41"/>
      <c r="C97" s="101" t="s">
        <v>127</v>
      </c>
      <c r="D97" s="42"/>
      <c r="E97" s="42"/>
      <c r="F97" s="42"/>
      <c r="G97" s="42"/>
      <c r="H97" s="42"/>
      <c r="I97" s="42"/>
      <c r="J97" s="185">
        <f>BK97</f>
        <v>0</v>
      </c>
      <c r="K97" s="42"/>
      <c r="L97" s="46"/>
      <c r="M97" s="97"/>
      <c r="N97" s="186"/>
      <c r="O97" s="98"/>
      <c r="P97" s="187">
        <f>P98+P216</f>
        <v>0</v>
      </c>
      <c r="Q97" s="98"/>
      <c r="R97" s="187">
        <f>R98+R216</f>
        <v>76.168075899999991</v>
      </c>
      <c r="S97" s="98"/>
      <c r="T97" s="188">
        <f>T98+T216</f>
        <v>21.92454386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96</v>
      </c>
      <c r="BK97" s="189">
        <f>BK98+BK216</f>
        <v>0</v>
      </c>
    </row>
    <row r="98" s="12" customFormat="1" ht="25.92" customHeight="1">
      <c r="A98" s="12"/>
      <c r="B98" s="190"/>
      <c r="C98" s="191"/>
      <c r="D98" s="192" t="s">
        <v>71</v>
      </c>
      <c r="E98" s="193" t="s">
        <v>128</v>
      </c>
      <c r="F98" s="193" t="s">
        <v>129</v>
      </c>
      <c r="G98" s="191"/>
      <c r="H98" s="191"/>
      <c r="I98" s="194"/>
      <c r="J98" s="195">
        <f>BK98</f>
        <v>0</v>
      </c>
      <c r="K98" s="191"/>
      <c r="L98" s="196"/>
      <c r="M98" s="197"/>
      <c r="N98" s="198"/>
      <c r="O98" s="198"/>
      <c r="P98" s="199">
        <f>P99+P125+P136+P208+P214</f>
        <v>0</v>
      </c>
      <c r="Q98" s="198"/>
      <c r="R98" s="199">
        <f>R99+R125+R136+R208+R214</f>
        <v>54.740234869999995</v>
      </c>
      <c r="S98" s="198"/>
      <c r="T98" s="200">
        <f>T99+T125+T136+T208+T214</f>
        <v>21.78378386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80</v>
      </c>
      <c r="AT98" s="202" t="s">
        <v>71</v>
      </c>
      <c r="AU98" s="202" t="s">
        <v>72</v>
      </c>
      <c r="AY98" s="201" t="s">
        <v>130</v>
      </c>
      <c r="BK98" s="203">
        <f>BK99+BK125+BK136+BK208+BK214</f>
        <v>0</v>
      </c>
    </row>
    <row r="99" s="12" customFormat="1" ht="22.8" customHeight="1">
      <c r="A99" s="12"/>
      <c r="B99" s="190"/>
      <c r="C99" s="191"/>
      <c r="D99" s="192" t="s">
        <v>71</v>
      </c>
      <c r="E99" s="204" t="s">
        <v>82</v>
      </c>
      <c r="F99" s="204" t="s">
        <v>131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P100</f>
        <v>0</v>
      </c>
      <c r="Q99" s="198"/>
      <c r="R99" s="199">
        <f>R100</f>
        <v>9.9415356399999997</v>
      </c>
      <c r="S99" s="198"/>
      <c r="T99" s="200">
        <f>T100</f>
        <v>0.0076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80</v>
      </c>
      <c r="AT99" s="202" t="s">
        <v>71</v>
      </c>
      <c r="AU99" s="202" t="s">
        <v>80</v>
      </c>
      <c r="AY99" s="201" t="s">
        <v>130</v>
      </c>
      <c r="BK99" s="203">
        <f>BK100</f>
        <v>0</v>
      </c>
    </row>
    <row r="100" s="12" customFormat="1" ht="20.88" customHeight="1">
      <c r="A100" s="12"/>
      <c r="B100" s="190"/>
      <c r="C100" s="191"/>
      <c r="D100" s="192" t="s">
        <v>71</v>
      </c>
      <c r="E100" s="204" t="s">
        <v>132</v>
      </c>
      <c r="F100" s="204" t="s">
        <v>133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SUM(P101:P124)</f>
        <v>0</v>
      </c>
      <c r="Q100" s="198"/>
      <c r="R100" s="199">
        <f>SUM(R101:R124)</f>
        <v>9.9415356399999997</v>
      </c>
      <c r="S100" s="198"/>
      <c r="T100" s="200">
        <f>SUM(T101:T124)</f>
        <v>0.0076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80</v>
      </c>
      <c r="AT100" s="202" t="s">
        <v>71</v>
      </c>
      <c r="AU100" s="202" t="s">
        <v>82</v>
      </c>
      <c r="AY100" s="201" t="s">
        <v>130</v>
      </c>
      <c r="BK100" s="203">
        <f>SUM(BK101:BK124)</f>
        <v>0</v>
      </c>
    </row>
    <row r="101" s="2" customFormat="1" ht="16.5" customHeight="1">
      <c r="A101" s="40"/>
      <c r="B101" s="41"/>
      <c r="C101" s="206" t="s">
        <v>80</v>
      </c>
      <c r="D101" s="206" t="s">
        <v>134</v>
      </c>
      <c r="E101" s="207" t="s">
        <v>135</v>
      </c>
      <c r="F101" s="208" t="s">
        <v>136</v>
      </c>
      <c r="G101" s="209" t="s">
        <v>137</v>
      </c>
      <c r="H101" s="210">
        <v>0.53600000000000003</v>
      </c>
      <c r="I101" s="211"/>
      <c r="J101" s="212">
        <f>ROUND(I101*H101,2)</f>
        <v>0</v>
      </c>
      <c r="K101" s="208" t="s">
        <v>138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2.45329</v>
      </c>
      <c r="R101" s="215">
        <f>Q101*H101</f>
        <v>1.3149634400000001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139</v>
      </c>
      <c r="AT101" s="217" t="s">
        <v>134</v>
      </c>
      <c r="AU101" s="217" t="s">
        <v>140</v>
      </c>
      <c r="AY101" s="19" t="s">
        <v>130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139</v>
      </c>
      <c r="BM101" s="217" t="s">
        <v>141</v>
      </c>
    </row>
    <row r="102" s="13" customFormat="1">
      <c r="A102" s="13"/>
      <c r="B102" s="219"/>
      <c r="C102" s="220"/>
      <c r="D102" s="221" t="s">
        <v>142</v>
      </c>
      <c r="E102" s="222" t="s">
        <v>19</v>
      </c>
      <c r="F102" s="223" t="s">
        <v>143</v>
      </c>
      <c r="G102" s="220"/>
      <c r="H102" s="224">
        <v>0.53600000000000003</v>
      </c>
      <c r="I102" s="225"/>
      <c r="J102" s="220"/>
      <c r="K102" s="220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142</v>
      </c>
      <c r="AU102" s="230" t="s">
        <v>140</v>
      </c>
      <c r="AV102" s="13" t="s">
        <v>82</v>
      </c>
      <c r="AW102" s="13" t="s">
        <v>33</v>
      </c>
      <c r="AX102" s="13" t="s">
        <v>72</v>
      </c>
      <c r="AY102" s="230" t="s">
        <v>130</v>
      </c>
    </row>
    <row r="103" s="14" customFormat="1">
      <c r="A103" s="14"/>
      <c r="B103" s="231"/>
      <c r="C103" s="232"/>
      <c r="D103" s="221" t="s">
        <v>142</v>
      </c>
      <c r="E103" s="233" t="s">
        <v>19</v>
      </c>
      <c r="F103" s="234" t="s">
        <v>144</v>
      </c>
      <c r="G103" s="232"/>
      <c r="H103" s="235">
        <v>0.53600000000000003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142</v>
      </c>
      <c r="AU103" s="241" t="s">
        <v>140</v>
      </c>
      <c r="AV103" s="14" t="s">
        <v>140</v>
      </c>
      <c r="AW103" s="14" t="s">
        <v>33</v>
      </c>
      <c r="AX103" s="14" t="s">
        <v>80</v>
      </c>
      <c r="AY103" s="241" t="s">
        <v>130</v>
      </c>
    </row>
    <row r="104" s="2" customFormat="1" ht="21.75" customHeight="1">
      <c r="A104" s="40"/>
      <c r="B104" s="41"/>
      <c r="C104" s="206" t="s">
        <v>82</v>
      </c>
      <c r="D104" s="206" t="s">
        <v>134</v>
      </c>
      <c r="E104" s="207" t="s">
        <v>145</v>
      </c>
      <c r="F104" s="208" t="s">
        <v>146</v>
      </c>
      <c r="G104" s="209" t="s">
        <v>147</v>
      </c>
      <c r="H104" s="210">
        <v>2.7599999999999998</v>
      </c>
      <c r="I104" s="211"/>
      <c r="J104" s="212">
        <f>ROUND(I104*H104,2)</f>
        <v>0</v>
      </c>
      <c r="K104" s="208" t="s">
        <v>138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0.105</v>
      </c>
      <c r="R104" s="215">
        <f>Q104*H104</f>
        <v>0.28979999999999995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139</v>
      </c>
      <c r="AT104" s="217" t="s">
        <v>134</v>
      </c>
      <c r="AU104" s="217" t="s">
        <v>140</v>
      </c>
      <c r="AY104" s="19" t="s">
        <v>130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139</v>
      </c>
      <c r="BM104" s="217" t="s">
        <v>148</v>
      </c>
    </row>
    <row r="105" s="15" customFormat="1">
      <c r="A105" s="15"/>
      <c r="B105" s="242"/>
      <c r="C105" s="243"/>
      <c r="D105" s="221" t="s">
        <v>142</v>
      </c>
      <c r="E105" s="244" t="s">
        <v>19</v>
      </c>
      <c r="F105" s="245" t="s">
        <v>149</v>
      </c>
      <c r="G105" s="243"/>
      <c r="H105" s="244" t="s">
        <v>19</v>
      </c>
      <c r="I105" s="246"/>
      <c r="J105" s="243"/>
      <c r="K105" s="243"/>
      <c r="L105" s="247"/>
      <c r="M105" s="248"/>
      <c r="N105" s="249"/>
      <c r="O105" s="249"/>
      <c r="P105" s="249"/>
      <c r="Q105" s="249"/>
      <c r="R105" s="249"/>
      <c r="S105" s="249"/>
      <c r="T105" s="25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1" t="s">
        <v>142</v>
      </c>
      <c r="AU105" s="251" t="s">
        <v>140</v>
      </c>
      <c r="AV105" s="15" t="s">
        <v>80</v>
      </c>
      <c r="AW105" s="15" t="s">
        <v>33</v>
      </c>
      <c r="AX105" s="15" t="s">
        <v>72</v>
      </c>
      <c r="AY105" s="251" t="s">
        <v>130</v>
      </c>
    </row>
    <row r="106" s="13" customFormat="1">
      <c r="A106" s="13"/>
      <c r="B106" s="219"/>
      <c r="C106" s="220"/>
      <c r="D106" s="221" t="s">
        <v>142</v>
      </c>
      <c r="E106" s="222" t="s">
        <v>19</v>
      </c>
      <c r="F106" s="223" t="s">
        <v>150</v>
      </c>
      <c r="G106" s="220"/>
      <c r="H106" s="224">
        <v>2.7599999999999998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142</v>
      </c>
      <c r="AU106" s="230" t="s">
        <v>140</v>
      </c>
      <c r="AV106" s="13" t="s">
        <v>82</v>
      </c>
      <c r="AW106" s="13" t="s">
        <v>33</v>
      </c>
      <c r="AX106" s="13" t="s">
        <v>72</v>
      </c>
      <c r="AY106" s="230" t="s">
        <v>130</v>
      </c>
    </row>
    <row r="107" s="14" customFormat="1">
      <c r="A107" s="14"/>
      <c r="B107" s="231"/>
      <c r="C107" s="232"/>
      <c r="D107" s="221" t="s">
        <v>142</v>
      </c>
      <c r="E107" s="233" t="s">
        <v>19</v>
      </c>
      <c r="F107" s="234" t="s">
        <v>144</v>
      </c>
      <c r="G107" s="232"/>
      <c r="H107" s="235">
        <v>2.7599999999999998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1" t="s">
        <v>142</v>
      </c>
      <c r="AU107" s="241" t="s">
        <v>140</v>
      </c>
      <c r="AV107" s="14" t="s">
        <v>140</v>
      </c>
      <c r="AW107" s="14" t="s">
        <v>33</v>
      </c>
      <c r="AX107" s="14" t="s">
        <v>80</v>
      </c>
      <c r="AY107" s="241" t="s">
        <v>130</v>
      </c>
    </row>
    <row r="108" s="2" customFormat="1">
      <c r="A108" s="40"/>
      <c r="B108" s="41"/>
      <c r="C108" s="206" t="s">
        <v>140</v>
      </c>
      <c r="D108" s="206" t="s">
        <v>134</v>
      </c>
      <c r="E108" s="207" t="s">
        <v>151</v>
      </c>
      <c r="F108" s="208" t="s">
        <v>152</v>
      </c>
      <c r="G108" s="209" t="s">
        <v>147</v>
      </c>
      <c r="H108" s="210">
        <v>11.5</v>
      </c>
      <c r="I108" s="211"/>
      <c r="J108" s="212">
        <f>ROUND(I108*H108,2)</f>
        <v>0</v>
      </c>
      <c r="K108" s="208" t="s">
        <v>138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0.71545999999999998</v>
      </c>
      <c r="R108" s="215">
        <f>Q108*H108</f>
        <v>8.2277900000000006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139</v>
      </c>
      <c r="AT108" s="217" t="s">
        <v>134</v>
      </c>
      <c r="AU108" s="217" t="s">
        <v>140</v>
      </c>
      <c r="AY108" s="19" t="s">
        <v>130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139</v>
      </c>
      <c r="BM108" s="217" t="s">
        <v>153</v>
      </c>
    </row>
    <row r="109" s="13" customFormat="1">
      <c r="A109" s="13"/>
      <c r="B109" s="219"/>
      <c r="C109" s="220"/>
      <c r="D109" s="221" t="s">
        <v>142</v>
      </c>
      <c r="E109" s="222" t="s">
        <v>19</v>
      </c>
      <c r="F109" s="223" t="s">
        <v>154</v>
      </c>
      <c r="G109" s="220"/>
      <c r="H109" s="224">
        <v>11.5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142</v>
      </c>
      <c r="AU109" s="230" t="s">
        <v>140</v>
      </c>
      <c r="AV109" s="13" t="s">
        <v>82</v>
      </c>
      <c r="AW109" s="13" t="s">
        <v>33</v>
      </c>
      <c r="AX109" s="13" t="s">
        <v>72</v>
      </c>
      <c r="AY109" s="230" t="s">
        <v>130</v>
      </c>
    </row>
    <row r="110" s="14" customFormat="1">
      <c r="A110" s="14"/>
      <c r="B110" s="231"/>
      <c r="C110" s="232"/>
      <c r="D110" s="221" t="s">
        <v>142</v>
      </c>
      <c r="E110" s="233" t="s">
        <v>19</v>
      </c>
      <c r="F110" s="234" t="s">
        <v>144</v>
      </c>
      <c r="G110" s="232"/>
      <c r="H110" s="235">
        <v>11.5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142</v>
      </c>
      <c r="AU110" s="241" t="s">
        <v>140</v>
      </c>
      <c r="AV110" s="14" t="s">
        <v>140</v>
      </c>
      <c r="AW110" s="14" t="s">
        <v>33</v>
      </c>
      <c r="AX110" s="14" t="s">
        <v>80</v>
      </c>
      <c r="AY110" s="241" t="s">
        <v>130</v>
      </c>
    </row>
    <row r="111" s="2" customFormat="1" ht="33" customHeight="1">
      <c r="A111" s="40"/>
      <c r="B111" s="41"/>
      <c r="C111" s="206" t="s">
        <v>139</v>
      </c>
      <c r="D111" s="206" t="s">
        <v>134</v>
      </c>
      <c r="E111" s="207" t="s">
        <v>155</v>
      </c>
      <c r="F111" s="208" t="s">
        <v>156</v>
      </c>
      <c r="G111" s="209" t="s">
        <v>157</v>
      </c>
      <c r="H111" s="210">
        <v>0.083000000000000004</v>
      </c>
      <c r="I111" s="211"/>
      <c r="J111" s="212">
        <f>ROUND(I111*H111,2)</f>
        <v>0</v>
      </c>
      <c r="K111" s="208" t="s">
        <v>138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1.0593999999999999</v>
      </c>
      <c r="R111" s="215">
        <f>Q111*H111</f>
        <v>0.0879302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139</v>
      </c>
      <c r="AT111" s="217" t="s">
        <v>134</v>
      </c>
      <c r="AU111" s="217" t="s">
        <v>140</v>
      </c>
      <c r="AY111" s="19" t="s">
        <v>130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139</v>
      </c>
      <c r="BM111" s="217" t="s">
        <v>158</v>
      </c>
    </row>
    <row r="112" s="15" customFormat="1">
      <c r="A112" s="15"/>
      <c r="B112" s="242"/>
      <c r="C112" s="243"/>
      <c r="D112" s="221" t="s">
        <v>142</v>
      </c>
      <c r="E112" s="244" t="s">
        <v>19</v>
      </c>
      <c r="F112" s="245" t="s">
        <v>159</v>
      </c>
      <c r="G112" s="243"/>
      <c r="H112" s="244" t="s">
        <v>19</v>
      </c>
      <c r="I112" s="246"/>
      <c r="J112" s="243"/>
      <c r="K112" s="243"/>
      <c r="L112" s="247"/>
      <c r="M112" s="248"/>
      <c r="N112" s="249"/>
      <c r="O112" s="249"/>
      <c r="P112" s="249"/>
      <c r="Q112" s="249"/>
      <c r="R112" s="249"/>
      <c r="S112" s="249"/>
      <c r="T112" s="25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1" t="s">
        <v>142</v>
      </c>
      <c r="AU112" s="251" t="s">
        <v>140</v>
      </c>
      <c r="AV112" s="15" t="s">
        <v>80</v>
      </c>
      <c r="AW112" s="15" t="s">
        <v>33</v>
      </c>
      <c r="AX112" s="15" t="s">
        <v>72</v>
      </c>
      <c r="AY112" s="251" t="s">
        <v>130</v>
      </c>
    </row>
    <row r="113" s="13" customFormat="1">
      <c r="A113" s="13"/>
      <c r="B113" s="219"/>
      <c r="C113" s="220"/>
      <c r="D113" s="221" t="s">
        <v>142</v>
      </c>
      <c r="E113" s="222" t="s">
        <v>19</v>
      </c>
      <c r="F113" s="223" t="s">
        <v>160</v>
      </c>
      <c r="G113" s="220"/>
      <c r="H113" s="224">
        <v>0.021000000000000001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142</v>
      </c>
      <c r="AU113" s="230" t="s">
        <v>140</v>
      </c>
      <c r="AV113" s="13" t="s">
        <v>82</v>
      </c>
      <c r="AW113" s="13" t="s">
        <v>33</v>
      </c>
      <c r="AX113" s="13" t="s">
        <v>72</v>
      </c>
      <c r="AY113" s="230" t="s">
        <v>130</v>
      </c>
    </row>
    <row r="114" s="15" customFormat="1">
      <c r="A114" s="15"/>
      <c r="B114" s="242"/>
      <c r="C114" s="243"/>
      <c r="D114" s="221" t="s">
        <v>142</v>
      </c>
      <c r="E114" s="244" t="s">
        <v>19</v>
      </c>
      <c r="F114" s="245" t="s">
        <v>161</v>
      </c>
      <c r="G114" s="243"/>
      <c r="H114" s="244" t="s">
        <v>19</v>
      </c>
      <c r="I114" s="246"/>
      <c r="J114" s="243"/>
      <c r="K114" s="243"/>
      <c r="L114" s="247"/>
      <c r="M114" s="248"/>
      <c r="N114" s="249"/>
      <c r="O114" s="249"/>
      <c r="P114" s="249"/>
      <c r="Q114" s="249"/>
      <c r="R114" s="249"/>
      <c r="S114" s="249"/>
      <c r="T114" s="250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1" t="s">
        <v>142</v>
      </c>
      <c r="AU114" s="251" t="s">
        <v>140</v>
      </c>
      <c r="AV114" s="15" t="s">
        <v>80</v>
      </c>
      <c r="AW114" s="15" t="s">
        <v>33</v>
      </c>
      <c r="AX114" s="15" t="s">
        <v>72</v>
      </c>
      <c r="AY114" s="251" t="s">
        <v>130</v>
      </c>
    </row>
    <row r="115" s="13" customFormat="1">
      <c r="A115" s="13"/>
      <c r="B115" s="219"/>
      <c r="C115" s="220"/>
      <c r="D115" s="221" t="s">
        <v>142</v>
      </c>
      <c r="E115" s="222" t="s">
        <v>19</v>
      </c>
      <c r="F115" s="223" t="s">
        <v>162</v>
      </c>
      <c r="G115" s="220"/>
      <c r="H115" s="224">
        <v>0.062</v>
      </c>
      <c r="I115" s="225"/>
      <c r="J115" s="220"/>
      <c r="K115" s="220"/>
      <c r="L115" s="226"/>
      <c r="M115" s="227"/>
      <c r="N115" s="228"/>
      <c r="O115" s="228"/>
      <c r="P115" s="228"/>
      <c r="Q115" s="228"/>
      <c r="R115" s="228"/>
      <c r="S115" s="228"/>
      <c r="T115" s="22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0" t="s">
        <v>142</v>
      </c>
      <c r="AU115" s="230" t="s">
        <v>140</v>
      </c>
      <c r="AV115" s="13" t="s">
        <v>82</v>
      </c>
      <c r="AW115" s="13" t="s">
        <v>33</v>
      </c>
      <c r="AX115" s="13" t="s">
        <v>72</v>
      </c>
      <c r="AY115" s="230" t="s">
        <v>130</v>
      </c>
    </row>
    <row r="116" s="14" customFormat="1">
      <c r="A116" s="14"/>
      <c r="B116" s="231"/>
      <c r="C116" s="232"/>
      <c r="D116" s="221" t="s">
        <v>142</v>
      </c>
      <c r="E116" s="233" t="s">
        <v>19</v>
      </c>
      <c r="F116" s="234" t="s">
        <v>144</v>
      </c>
      <c r="G116" s="232"/>
      <c r="H116" s="235">
        <v>0.083000000000000004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1" t="s">
        <v>142</v>
      </c>
      <c r="AU116" s="241" t="s">
        <v>140</v>
      </c>
      <c r="AV116" s="14" t="s">
        <v>140</v>
      </c>
      <c r="AW116" s="14" t="s">
        <v>33</v>
      </c>
      <c r="AX116" s="14" t="s">
        <v>80</v>
      </c>
      <c r="AY116" s="241" t="s">
        <v>130</v>
      </c>
    </row>
    <row r="117" s="2" customFormat="1" ht="16.5" customHeight="1">
      <c r="A117" s="40"/>
      <c r="B117" s="41"/>
      <c r="C117" s="206" t="s">
        <v>163</v>
      </c>
      <c r="D117" s="206" t="s">
        <v>134</v>
      </c>
      <c r="E117" s="207" t="s">
        <v>164</v>
      </c>
      <c r="F117" s="208" t="s">
        <v>165</v>
      </c>
      <c r="G117" s="209" t="s">
        <v>166</v>
      </c>
      <c r="H117" s="210">
        <v>7.5999999999999996</v>
      </c>
      <c r="I117" s="211"/>
      <c r="J117" s="212">
        <f>ROUND(I117*H117,2)</f>
        <v>0</v>
      </c>
      <c r="K117" s="208" t="s">
        <v>138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2.0000000000000002E-05</v>
      </c>
      <c r="R117" s="215">
        <f>Q117*H117</f>
        <v>0.00015200000000000001</v>
      </c>
      <c r="S117" s="215">
        <v>0.001</v>
      </c>
      <c r="T117" s="216">
        <f>S117*H117</f>
        <v>0.0076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139</v>
      </c>
      <c r="AT117" s="217" t="s">
        <v>134</v>
      </c>
      <c r="AU117" s="217" t="s">
        <v>140</v>
      </c>
      <c r="AY117" s="19" t="s">
        <v>130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139</v>
      </c>
      <c r="BM117" s="217" t="s">
        <v>167</v>
      </c>
    </row>
    <row r="118" s="15" customFormat="1">
      <c r="A118" s="15"/>
      <c r="B118" s="242"/>
      <c r="C118" s="243"/>
      <c r="D118" s="221" t="s">
        <v>142</v>
      </c>
      <c r="E118" s="244" t="s">
        <v>19</v>
      </c>
      <c r="F118" s="245" t="s">
        <v>168</v>
      </c>
      <c r="G118" s="243"/>
      <c r="H118" s="244" t="s">
        <v>19</v>
      </c>
      <c r="I118" s="246"/>
      <c r="J118" s="243"/>
      <c r="K118" s="243"/>
      <c r="L118" s="247"/>
      <c r="M118" s="248"/>
      <c r="N118" s="249"/>
      <c r="O118" s="249"/>
      <c r="P118" s="249"/>
      <c r="Q118" s="249"/>
      <c r="R118" s="249"/>
      <c r="S118" s="249"/>
      <c r="T118" s="25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1" t="s">
        <v>142</v>
      </c>
      <c r="AU118" s="251" t="s">
        <v>140</v>
      </c>
      <c r="AV118" s="15" t="s">
        <v>80</v>
      </c>
      <c r="AW118" s="15" t="s">
        <v>33</v>
      </c>
      <c r="AX118" s="15" t="s">
        <v>72</v>
      </c>
      <c r="AY118" s="251" t="s">
        <v>130</v>
      </c>
    </row>
    <row r="119" s="13" customFormat="1">
      <c r="A119" s="13"/>
      <c r="B119" s="219"/>
      <c r="C119" s="220"/>
      <c r="D119" s="221" t="s">
        <v>142</v>
      </c>
      <c r="E119" s="222" t="s">
        <v>19</v>
      </c>
      <c r="F119" s="223" t="s">
        <v>169</v>
      </c>
      <c r="G119" s="220"/>
      <c r="H119" s="224">
        <v>7.5999999999999996</v>
      </c>
      <c r="I119" s="225"/>
      <c r="J119" s="220"/>
      <c r="K119" s="220"/>
      <c r="L119" s="226"/>
      <c r="M119" s="227"/>
      <c r="N119" s="228"/>
      <c r="O119" s="228"/>
      <c r="P119" s="228"/>
      <c r="Q119" s="228"/>
      <c r="R119" s="228"/>
      <c r="S119" s="228"/>
      <c r="T119" s="22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0" t="s">
        <v>142</v>
      </c>
      <c r="AU119" s="230" t="s">
        <v>140</v>
      </c>
      <c r="AV119" s="13" t="s">
        <v>82</v>
      </c>
      <c r="AW119" s="13" t="s">
        <v>33</v>
      </c>
      <c r="AX119" s="13" t="s">
        <v>72</v>
      </c>
      <c r="AY119" s="230" t="s">
        <v>130</v>
      </c>
    </row>
    <row r="120" s="14" customFormat="1">
      <c r="A120" s="14"/>
      <c r="B120" s="231"/>
      <c r="C120" s="232"/>
      <c r="D120" s="221" t="s">
        <v>142</v>
      </c>
      <c r="E120" s="233" t="s">
        <v>19</v>
      </c>
      <c r="F120" s="234" t="s">
        <v>144</v>
      </c>
      <c r="G120" s="232"/>
      <c r="H120" s="235">
        <v>7.5999999999999996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142</v>
      </c>
      <c r="AU120" s="241" t="s">
        <v>140</v>
      </c>
      <c r="AV120" s="14" t="s">
        <v>140</v>
      </c>
      <c r="AW120" s="14" t="s">
        <v>33</v>
      </c>
      <c r="AX120" s="14" t="s">
        <v>80</v>
      </c>
      <c r="AY120" s="241" t="s">
        <v>130</v>
      </c>
    </row>
    <row r="121" s="2" customFormat="1" ht="21.75" customHeight="1">
      <c r="A121" s="40"/>
      <c r="B121" s="41"/>
      <c r="C121" s="206" t="s">
        <v>170</v>
      </c>
      <c r="D121" s="206" t="s">
        <v>134</v>
      </c>
      <c r="E121" s="207" t="s">
        <v>171</v>
      </c>
      <c r="F121" s="208" t="s">
        <v>172</v>
      </c>
      <c r="G121" s="209" t="s">
        <v>173</v>
      </c>
      <c r="H121" s="210">
        <v>19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0.0011000000000000001</v>
      </c>
      <c r="R121" s="215">
        <f>Q121*H121</f>
        <v>0.020900000000000002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139</v>
      </c>
      <c r="AT121" s="217" t="s">
        <v>134</v>
      </c>
      <c r="AU121" s="217" t="s">
        <v>140</v>
      </c>
      <c r="AY121" s="19" t="s">
        <v>130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139</v>
      </c>
      <c r="BM121" s="217" t="s">
        <v>174</v>
      </c>
    </row>
    <row r="122" s="15" customFormat="1">
      <c r="A122" s="15"/>
      <c r="B122" s="242"/>
      <c r="C122" s="243"/>
      <c r="D122" s="221" t="s">
        <v>142</v>
      </c>
      <c r="E122" s="244" t="s">
        <v>19</v>
      </c>
      <c r="F122" s="245" t="s">
        <v>175</v>
      </c>
      <c r="G122" s="243"/>
      <c r="H122" s="244" t="s">
        <v>19</v>
      </c>
      <c r="I122" s="246"/>
      <c r="J122" s="243"/>
      <c r="K122" s="243"/>
      <c r="L122" s="247"/>
      <c r="M122" s="248"/>
      <c r="N122" s="249"/>
      <c r="O122" s="249"/>
      <c r="P122" s="249"/>
      <c r="Q122" s="249"/>
      <c r="R122" s="249"/>
      <c r="S122" s="249"/>
      <c r="T122" s="250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1" t="s">
        <v>142</v>
      </c>
      <c r="AU122" s="251" t="s">
        <v>140</v>
      </c>
      <c r="AV122" s="15" t="s">
        <v>80</v>
      </c>
      <c r="AW122" s="15" t="s">
        <v>33</v>
      </c>
      <c r="AX122" s="15" t="s">
        <v>72</v>
      </c>
      <c r="AY122" s="251" t="s">
        <v>130</v>
      </c>
    </row>
    <row r="123" s="13" customFormat="1">
      <c r="A123" s="13"/>
      <c r="B123" s="219"/>
      <c r="C123" s="220"/>
      <c r="D123" s="221" t="s">
        <v>142</v>
      </c>
      <c r="E123" s="222" t="s">
        <v>19</v>
      </c>
      <c r="F123" s="223" t="s">
        <v>176</v>
      </c>
      <c r="G123" s="220"/>
      <c r="H123" s="224">
        <v>19</v>
      </c>
      <c r="I123" s="225"/>
      <c r="J123" s="220"/>
      <c r="K123" s="220"/>
      <c r="L123" s="226"/>
      <c r="M123" s="227"/>
      <c r="N123" s="228"/>
      <c r="O123" s="228"/>
      <c r="P123" s="228"/>
      <c r="Q123" s="228"/>
      <c r="R123" s="228"/>
      <c r="S123" s="228"/>
      <c r="T123" s="22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0" t="s">
        <v>142</v>
      </c>
      <c r="AU123" s="230" t="s">
        <v>140</v>
      </c>
      <c r="AV123" s="13" t="s">
        <v>82</v>
      </c>
      <c r="AW123" s="13" t="s">
        <v>33</v>
      </c>
      <c r="AX123" s="13" t="s">
        <v>72</v>
      </c>
      <c r="AY123" s="230" t="s">
        <v>130</v>
      </c>
    </row>
    <row r="124" s="14" customFormat="1">
      <c r="A124" s="14"/>
      <c r="B124" s="231"/>
      <c r="C124" s="232"/>
      <c r="D124" s="221" t="s">
        <v>142</v>
      </c>
      <c r="E124" s="233" t="s">
        <v>19</v>
      </c>
      <c r="F124" s="234" t="s">
        <v>144</v>
      </c>
      <c r="G124" s="232"/>
      <c r="H124" s="235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142</v>
      </c>
      <c r="AU124" s="241" t="s">
        <v>140</v>
      </c>
      <c r="AV124" s="14" t="s">
        <v>140</v>
      </c>
      <c r="AW124" s="14" t="s">
        <v>33</v>
      </c>
      <c r="AX124" s="14" t="s">
        <v>80</v>
      </c>
      <c r="AY124" s="241" t="s">
        <v>130</v>
      </c>
    </row>
    <row r="125" s="12" customFormat="1" ht="22.8" customHeight="1">
      <c r="A125" s="12"/>
      <c r="B125" s="190"/>
      <c r="C125" s="191"/>
      <c r="D125" s="192" t="s">
        <v>71</v>
      </c>
      <c r="E125" s="204" t="s">
        <v>163</v>
      </c>
      <c r="F125" s="204" t="s">
        <v>177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SUM(P126:P135)</f>
        <v>0</v>
      </c>
      <c r="Q125" s="198"/>
      <c r="R125" s="199">
        <f>SUM(R126:R135)</f>
        <v>44.789464449999997</v>
      </c>
      <c r="S125" s="198"/>
      <c r="T125" s="200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80</v>
      </c>
      <c r="AT125" s="202" t="s">
        <v>71</v>
      </c>
      <c r="AU125" s="202" t="s">
        <v>80</v>
      </c>
      <c r="AY125" s="201" t="s">
        <v>130</v>
      </c>
      <c r="BK125" s="203">
        <f>SUM(BK126:BK135)</f>
        <v>0</v>
      </c>
    </row>
    <row r="126" s="2" customFormat="1" ht="16.5" customHeight="1">
      <c r="A126" s="40"/>
      <c r="B126" s="41"/>
      <c r="C126" s="206" t="s">
        <v>178</v>
      </c>
      <c r="D126" s="206" t="s">
        <v>134</v>
      </c>
      <c r="E126" s="207" t="s">
        <v>179</v>
      </c>
      <c r="F126" s="208" t="s">
        <v>180</v>
      </c>
      <c r="G126" s="209" t="s">
        <v>147</v>
      </c>
      <c r="H126" s="210">
        <v>527.00300000000004</v>
      </c>
      <c r="I126" s="211"/>
      <c r="J126" s="212">
        <f>ROUND(I126*H126,2)</f>
        <v>0</v>
      </c>
      <c r="K126" s="208" t="s">
        <v>138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0.00071000000000000002</v>
      </c>
      <c r="R126" s="215">
        <f>Q126*H126</f>
        <v>0.37417213000000005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139</v>
      </c>
      <c r="AT126" s="217" t="s">
        <v>134</v>
      </c>
      <c r="AU126" s="217" t="s">
        <v>82</v>
      </c>
      <c r="AY126" s="19" t="s">
        <v>130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139</v>
      </c>
      <c r="BM126" s="217" t="s">
        <v>181</v>
      </c>
    </row>
    <row r="127" s="13" customFormat="1">
      <c r="A127" s="13"/>
      <c r="B127" s="219"/>
      <c r="C127" s="220"/>
      <c r="D127" s="221" t="s">
        <v>142</v>
      </c>
      <c r="E127" s="222" t="s">
        <v>19</v>
      </c>
      <c r="F127" s="223" t="s">
        <v>182</v>
      </c>
      <c r="G127" s="220"/>
      <c r="H127" s="224">
        <v>527.00300000000004</v>
      </c>
      <c r="I127" s="225"/>
      <c r="J127" s="220"/>
      <c r="K127" s="220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142</v>
      </c>
      <c r="AU127" s="230" t="s">
        <v>82</v>
      </c>
      <c r="AV127" s="13" t="s">
        <v>82</v>
      </c>
      <c r="AW127" s="13" t="s">
        <v>33</v>
      </c>
      <c r="AX127" s="13" t="s">
        <v>72</v>
      </c>
      <c r="AY127" s="230" t="s">
        <v>130</v>
      </c>
    </row>
    <row r="128" s="14" customFormat="1">
      <c r="A128" s="14"/>
      <c r="B128" s="231"/>
      <c r="C128" s="232"/>
      <c r="D128" s="221" t="s">
        <v>142</v>
      </c>
      <c r="E128" s="233" t="s">
        <v>19</v>
      </c>
      <c r="F128" s="234" t="s">
        <v>144</v>
      </c>
      <c r="G128" s="232"/>
      <c r="H128" s="235">
        <v>527.00300000000004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142</v>
      </c>
      <c r="AU128" s="241" t="s">
        <v>82</v>
      </c>
      <c r="AV128" s="14" t="s">
        <v>140</v>
      </c>
      <c r="AW128" s="14" t="s">
        <v>33</v>
      </c>
      <c r="AX128" s="14" t="s">
        <v>80</v>
      </c>
      <c r="AY128" s="241" t="s">
        <v>130</v>
      </c>
    </row>
    <row r="129" s="2" customFormat="1">
      <c r="A129" s="40"/>
      <c r="B129" s="41"/>
      <c r="C129" s="206" t="s">
        <v>183</v>
      </c>
      <c r="D129" s="206" t="s">
        <v>134</v>
      </c>
      <c r="E129" s="207" t="s">
        <v>184</v>
      </c>
      <c r="F129" s="208" t="s">
        <v>185</v>
      </c>
      <c r="G129" s="209" t="s">
        <v>147</v>
      </c>
      <c r="H129" s="210">
        <v>263.50200000000001</v>
      </c>
      <c r="I129" s="211"/>
      <c r="J129" s="212">
        <f>ROUND(I129*H129,2)</f>
        <v>0</v>
      </c>
      <c r="K129" s="208" t="s">
        <v>138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0.12966</v>
      </c>
      <c r="R129" s="215">
        <f>Q129*H129</f>
        <v>34.165669319999999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139</v>
      </c>
      <c r="AT129" s="217" t="s">
        <v>134</v>
      </c>
      <c r="AU129" s="217" t="s">
        <v>82</v>
      </c>
      <c r="AY129" s="19" t="s">
        <v>130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139</v>
      </c>
      <c r="BM129" s="217" t="s">
        <v>186</v>
      </c>
    </row>
    <row r="130" s="13" customFormat="1">
      <c r="A130" s="13"/>
      <c r="B130" s="219"/>
      <c r="C130" s="220"/>
      <c r="D130" s="221" t="s">
        <v>142</v>
      </c>
      <c r="E130" s="222" t="s">
        <v>19</v>
      </c>
      <c r="F130" s="223" t="s">
        <v>187</v>
      </c>
      <c r="G130" s="220"/>
      <c r="H130" s="224">
        <v>263.50200000000001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142</v>
      </c>
      <c r="AU130" s="230" t="s">
        <v>82</v>
      </c>
      <c r="AV130" s="13" t="s">
        <v>82</v>
      </c>
      <c r="AW130" s="13" t="s">
        <v>33</v>
      </c>
      <c r="AX130" s="13" t="s">
        <v>72</v>
      </c>
      <c r="AY130" s="230" t="s">
        <v>130</v>
      </c>
    </row>
    <row r="131" s="14" customFormat="1">
      <c r="A131" s="14"/>
      <c r="B131" s="231"/>
      <c r="C131" s="232"/>
      <c r="D131" s="221" t="s">
        <v>142</v>
      </c>
      <c r="E131" s="233" t="s">
        <v>19</v>
      </c>
      <c r="F131" s="234" t="s">
        <v>144</v>
      </c>
      <c r="G131" s="232"/>
      <c r="H131" s="235">
        <v>263.50200000000001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142</v>
      </c>
      <c r="AU131" s="241" t="s">
        <v>82</v>
      </c>
      <c r="AV131" s="14" t="s">
        <v>140</v>
      </c>
      <c r="AW131" s="14" t="s">
        <v>33</v>
      </c>
      <c r="AX131" s="14" t="s">
        <v>80</v>
      </c>
      <c r="AY131" s="241" t="s">
        <v>130</v>
      </c>
    </row>
    <row r="132" s="2" customFormat="1">
      <c r="A132" s="40"/>
      <c r="B132" s="41"/>
      <c r="C132" s="206" t="s">
        <v>188</v>
      </c>
      <c r="D132" s="206" t="s">
        <v>134</v>
      </c>
      <c r="E132" s="207" t="s">
        <v>189</v>
      </c>
      <c r="F132" s="208" t="s">
        <v>190</v>
      </c>
      <c r="G132" s="209" t="s">
        <v>147</v>
      </c>
      <c r="H132" s="210">
        <v>79.049999999999997</v>
      </c>
      <c r="I132" s="211"/>
      <c r="J132" s="212">
        <f>ROUND(I132*H132,2)</f>
        <v>0</v>
      </c>
      <c r="K132" s="208" t="s">
        <v>138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0.12966</v>
      </c>
      <c r="R132" s="215">
        <f>Q132*H132</f>
        <v>10.249623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139</v>
      </c>
      <c r="AT132" s="217" t="s">
        <v>134</v>
      </c>
      <c r="AU132" s="217" t="s">
        <v>82</v>
      </c>
      <c r="AY132" s="19" t="s">
        <v>130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139</v>
      </c>
      <c r="BM132" s="217" t="s">
        <v>191</v>
      </c>
    </row>
    <row r="133" s="15" customFormat="1">
      <c r="A133" s="15"/>
      <c r="B133" s="242"/>
      <c r="C133" s="243"/>
      <c r="D133" s="221" t="s">
        <v>142</v>
      </c>
      <c r="E133" s="244" t="s">
        <v>19</v>
      </c>
      <c r="F133" s="245" t="s">
        <v>192</v>
      </c>
      <c r="G133" s="243"/>
      <c r="H133" s="244" t="s">
        <v>19</v>
      </c>
      <c r="I133" s="246"/>
      <c r="J133" s="243"/>
      <c r="K133" s="243"/>
      <c r="L133" s="247"/>
      <c r="M133" s="248"/>
      <c r="N133" s="249"/>
      <c r="O133" s="249"/>
      <c r="P133" s="249"/>
      <c r="Q133" s="249"/>
      <c r="R133" s="249"/>
      <c r="S133" s="249"/>
      <c r="T133" s="25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1" t="s">
        <v>142</v>
      </c>
      <c r="AU133" s="251" t="s">
        <v>82</v>
      </c>
      <c r="AV133" s="15" t="s">
        <v>80</v>
      </c>
      <c r="AW133" s="15" t="s">
        <v>33</v>
      </c>
      <c r="AX133" s="15" t="s">
        <v>72</v>
      </c>
      <c r="AY133" s="251" t="s">
        <v>130</v>
      </c>
    </row>
    <row r="134" s="13" customFormat="1">
      <c r="A134" s="13"/>
      <c r="B134" s="219"/>
      <c r="C134" s="220"/>
      <c r="D134" s="221" t="s">
        <v>142</v>
      </c>
      <c r="E134" s="222" t="s">
        <v>19</v>
      </c>
      <c r="F134" s="223" t="s">
        <v>193</v>
      </c>
      <c r="G134" s="220"/>
      <c r="H134" s="224">
        <v>79.049999999999997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142</v>
      </c>
      <c r="AU134" s="230" t="s">
        <v>82</v>
      </c>
      <c r="AV134" s="13" t="s">
        <v>82</v>
      </c>
      <c r="AW134" s="13" t="s">
        <v>33</v>
      </c>
      <c r="AX134" s="13" t="s">
        <v>72</v>
      </c>
      <c r="AY134" s="230" t="s">
        <v>130</v>
      </c>
    </row>
    <row r="135" s="14" customFormat="1">
      <c r="A135" s="14"/>
      <c r="B135" s="231"/>
      <c r="C135" s="232"/>
      <c r="D135" s="221" t="s">
        <v>142</v>
      </c>
      <c r="E135" s="233" t="s">
        <v>19</v>
      </c>
      <c r="F135" s="234" t="s">
        <v>144</v>
      </c>
      <c r="G135" s="232"/>
      <c r="H135" s="235">
        <v>79.049999999999997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142</v>
      </c>
      <c r="AU135" s="241" t="s">
        <v>82</v>
      </c>
      <c r="AV135" s="14" t="s">
        <v>140</v>
      </c>
      <c r="AW135" s="14" t="s">
        <v>33</v>
      </c>
      <c r="AX135" s="14" t="s">
        <v>80</v>
      </c>
      <c r="AY135" s="241" t="s">
        <v>130</v>
      </c>
    </row>
    <row r="136" s="12" customFormat="1" ht="22.8" customHeight="1">
      <c r="A136" s="12"/>
      <c r="B136" s="190"/>
      <c r="C136" s="191"/>
      <c r="D136" s="192" t="s">
        <v>71</v>
      </c>
      <c r="E136" s="204" t="s">
        <v>188</v>
      </c>
      <c r="F136" s="204" t="s">
        <v>194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P137+P151+P155</f>
        <v>0</v>
      </c>
      <c r="Q136" s="198"/>
      <c r="R136" s="199">
        <f>R137+R151+R155</f>
        <v>0.0092347800000000015</v>
      </c>
      <c r="S136" s="198"/>
      <c r="T136" s="200">
        <f>T137+T151+T155</f>
        <v>21.77618386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80</v>
      </c>
      <c r="AT136" s="202" t="s">
        <v>71</v>
      </c>
      <c r="AU136" s="202" t="s">
        <v>80</v>
      </c>
      <c r="AY136" s="201" t="s">
        <v>130</v>
      </c>
      <c r="BK136" s="203">
        <f>BK137+BK151+BK155</f>
        <v>0</v>
      </c>
    </row>
    <row r="137" s="12" customFormat="1" ht="20.88" customHeight="1">
      <c r="A137" s="12"/>
      <c r="B137" s="190"/>
      <c r="C137" s="191"/>
      <c r="D137" s="192" t="s">
        <v>71</v>
      </c>
      <c r="E137" s="204" t="s">
        <v>195</v>
      </c>
      <c r="F137" s="204" t="s">
        <v>196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SUM(P138:P150)</f>
        <v>0</v>
      </c>
      <c r="Q137" s="198"/>
      <c r="R137" s="199">
        <f>SUM(R138:R150)</f>
        <v>0</v>
      </c>
      <c r="S137" s="198"/>
      <c r="T137" s="200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80</v>
      </c>
      <c r="AT137" s="202" t="s">
        <v>71</v>
      </c>
      <c r="AU137" s="202" t="s">
        <v>82</v>
      </c>
      <c r="AY137" s="201" t="s">
        <v>130</v>
      </c>
      <c r="BK137" s="203">
        <f>SUM(BK138:BK150)</f>
        <v>0</v>
      </c>
    </row>
    <row r="138" s="2" customFormat="1">
      <c r="A138" s="40"/>
      <c r="B138" s="41"/>
      <c r="C138" s="206" t="s">
        <v>197</v>
      </c>
      <c r="D138" s="206" t="s">
        <v>134</v>
      </c>
      <c r="E138" s="207" t="s">
        <v>198</v>
      </c>
      <c r="F138" s="208" t="s">
        <v>199</v>
      </c>
      <c r="G138" s="209" t="s">
        <v>147</v>
      </c>
      <c r="H138" s="210">
        <v>99.015000000000001</v>
      </c>
      <c r="I138" s="211"/>
      <c r="J138" s="212">
        <f>ROUND(I138*H138,2)</f>
        <v>0</v>
      </c>
      <c r="K138" s="208" t="s">
        <v>138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139</v>
      </c>
      <c r="AT138" s="217" t="s">
        <v>134</v>
      </c>
      <c r="AU138" s="217" t="s">
        <v>140</v>
      </c>
      <c r="AY138" s="19" t="s">
        <v>130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139</v>
      </c>
      <c r="BM138" s="217" t="s">
        <v>200</v>
      </c>
    </row>
    <row r="139" s="13" customFormat="1">
      <c r="A139" s="13"/>
      <c r="B139" s="219"/>
      <c r="C139" s="220"/>
      <c r="D139" s="221" t="s">
        <v>142</v>
      </c>
      <c r="E139" s="222" t="s">
        <v>19</v>
      </c>
      <c r="F139" s="223" t="s">
        <v>201</v>
      </c>
      <c r="G139" s="220"/>
      <c r="H139" s="224">
        <v>99.015000000000001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142</v>
      </c>
      <c r="AU139" s="230" t="s">
        <v>140</v>
      </c>
      <c r="AV139" s="13" t="s">
        <v>82</v>
      </c>
      <c r="AW139" s="13" t="s">
        <v>33</v>
      </c>
      <c r="AX139" s="13" t="s">
        <v>72</v>
      </c>
      <c r="AY139" s="230" t="s">
        <v>130</v>
      </c>
    </row>
    <row r="140" s="14" customFormat="1">
      <c r="A140" s="14"/>
      <c r="B140" s="231"/>
      <c r="C140" s="232"/>
      <c r="D140" s="221" t="s">
        <v>142</v>
      </c>
      <c r="E140" s="233" t="s">
        <v>19</v>
      </c>
      <c r="F140" s="234" t="s">
        <v>144</v>
      </c>
      <c r="G140" s="232"/>
      <c r="H140" s="235">
        <v>99.015000000000001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142</v>
      </c>
      <c r="AU140" s="241" t="s">
        <v>140</v>
      </c>
      <c r="AV140" s="14" t="s">
        <v>140</v>
      </c>
      <c r="AW140" s="14" t="s">
        <v>33</v>
      </c>
      <c r="AX140" s="14" t="s">
        <v>80</v>
      </c>
      <c r="AY140" s="241" t="s">
        <v>130</v>
      </c>
    </row>
    <row r="141" s="2" customFormat="1">
      <c r="A141" s="40"/>
      <c r="B141" s="41"/>
      <c r="C141" s="206" t="s">
        <v>202</v>
      </c>
      <c r="D141" s="206" t="s">
        <v>134</v>
      </c>
      <c r="E141" s="207" t="s">
        <v>203</v>
      </c>
      <c r="F141" s="208" t="s">
        <v>204</v>
      </c>
      <c r="G141" s="209" t="s">
        <v>147</v>
      </c>
      <c r="H141" s="210">
        <v>4455.6750000000002</v>
      </c>
      <c r="I141" s="211"/>
      <c r="J141" s="212">
        <f>ROUND(I141*H141,2)</f>
        <v>0</v>
      </c>
      <c r="K141" s="208" t="s">
        <v>138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139</v>
      </c>
      <c r="AT141" s="217" t="s">
        <v>134</v>
      </c>
      <c r="AU141" s="217" t="s">
        <v>140</v>
      </c>
      <c r="AY141" s="19" t="s">
        <v>130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139</v>
      </c>
      <c r="BM141" s="217" t="s">
        <v>205</v>
      </c>
    </row>
    <row r="142" s="15" customFormat="1">
      <c r="A142" s="15"/>
      <c r="B142" s="242"/>
      <c r="C142" s="243"/>
      <c r="D142" s="221" t="s">
        <v>142</v>
      </c>
      <c r="E142" s="244" t="s">
        <v>19</v>
      </c>
      <c r="F142" s="245" t="s">
        <v>206</v>
      </c>
      <c r="G142" s="243"/>
      <c r="H142" s="244" t="s">
        <v>19</v>
      </c>
      <c r="I142" s="246"/>
      <c r="J142" s="243"/>
      <c r="K142" s="243"/>
      <c r="L142" s="247"/>
      <c r="M142" s="248"/>
      <c r="N142" s="249"/>
      <c r="O142" s="249"/>
      <c r="P142" s="249"/>
      <c r="Q142" s="249"/>
      <c r="R142" s="249"/>
      <c r="S142" s="249"/>
      <c r="T142" s="25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1" t="s">
        <v>142</v>
      </c>
      <c r="AU142" s="251" t="s">
        <v>140</v>
      </c>
      <c r="AV142" s="15" t="s">
        <v>80</v>
      </c>
      <c r="AW142" s="15" t="s">
        <v>33</v>
      </c>
      <c r="AX142" s="15" t="s">
        <v>72</v>
      </c>
      <c r="AY142" s="251" t="s">
        <v>130</v>
      </c>
    </row>
    <row r="143" s="13" customFormat="1">
      <c r="A143" s="13"/>
      <c r="B143" s="219"/>
      <c r="C143" s="220"/>
      <c r="D143" s="221" t="s">
        <v>142</v>
      </c>
      <c r="E143" s="222" t="s">
        <v>19</v>
      </c>
      <c r="F143" s="223" t="s">
        <v>207</v>
      </c>
      <c r="G143" s="220"/>
      <c r="H143" s="224">
        <v>4455.6750000000002</v>
      </c>
      <c r="I143" s="225"/>
      <c r="J143" s="220"/>
      <c r="K143" s="220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142</v>
      </c>
      <c r="AU143" s="230" t="s">
        <v>140</v>
      </c>
      <c r="AV143" s="13" t="s">
        <v>82</v>
      </c>
      <c r="AW143" s="13" t="s">
        <v>33</v>
      </c>
      <c r="AX143" s="13" t="s">
        <v>72</v>
      </c>
      <c r="AY143" s="230" t="s">
        <v>130</v>
      </c>
    </row>
    <row r="144" s="14" customFormat="1">
      <c r="A144" s="14"/>
      <c r="B144" s="231"/>
      <c r="C144" s="232"/>
      <c r="D144" s="221" t="s">
        <v>142</v>
      </c>
      <c r="E144" s="233" t="s">
        <v>19</v>
      </c>
      <c r="F144" s="234" t="s">
        <v>144</v>
      </c>
      <c r="G144" s="232"/>
      <c r="H144" s="235">
        <v>4455.6750000000002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142</v>
      </c>
      <c r="AU144" s="241" t="s">
        <v>140</v>
      </c>
      <c r="AV144" s="14" t="s">
        <v>140</v>
      </c>
      <c r="AW144" s="14" t="s">
        <v>33</v>
      </c>
      <c r="AX144" s="14" t="s">
        <v>80</v>
      </c>
      <c r="AY144" s="241" t="s">
        <v>130</v>
      </c>
    </row>
    <row r="145" s="2" customFormat="1">
      <c r="A145" s="40"/>
      <c r="B145" s="41"/>
      <c r="C145" s="206" t="s">
        <v>208</v>
      </c>
      <c r="D145" s="206" t="s">
        <v>134</v>
      </c>
      <c r="E145" s="207" t="s">
        <v>209</v>
      </c>
      <c r="F145" s="208" t="s">
        <v>210</v>
      </c>
      <c r="G145" s="209" t="s">
        <v>147</v>
      </c>
      <c r="H145" s="210">
        <v>99.015000000000001</v>
      </c>
      <c r="I145" s="211"/>
      <c r="J145" s="212">
        <f>ROUND(I145*H145,2)</f>
        <v>0</v>
      </c>
      <c r="K145" s="208" t="s">
        <v>138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139</v>
      </c>
      <c r="AT145" s="217" t="s">
        <v>134</v>
      </c>
      <c r="AU145" s="217" t="s">
        <v>140</v>
      </c>
      <c r="AY145" s="19" t="s">
        <v>130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139</v>
      </c>
      <c r="BM145" s="217" t="s">
        <v>211</v>
      </c>
    </row>
    <row r="146" s="2" customFormat="1">
      <c r="A146" s="40"/>
      <c r="B146" s="41"/>
      <c r="C146" s="206" t="s">
        <v>212</v>
      </c>
      <c r="D146" s="206" t="s">
        <v>134</v>
      </c>
      <c r="E146" s="207" t="s">
        <v>213</v>
      </c>
      <c r="F146" s="208" t="s">
        <v>214</v>
      </c>
      <c r="G146" s="209" t="s">
        <v>173</v>
      </c>
      <c r="H146" s="210">
        <v>4</v>
      </c>
      <c r="I146" s="211"/>
      <c r="J146" s="212">
        <f>ROUND(I146*H146,2)</f>
        <v>0</v>
      </c>
      <c r="K146" s="208" t="s">
        <v>138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139</v>
      </c>
      <c r="AT146" s="217" t="s">
        <v>134</v>
      </c>
      <c r="AU146" s="217" t="s">
        <v>140</v>
      </c>
      <c r="AY146" s="19" t="s">
        <v>130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139</v>
      </c>
      <c r="BM146" s="217" t="s">
        <v>215</v>
      </c>
    </row>
    <row r="147" s="2" customFormat="1">
      <c r="A147" s="40"/>
      <c r="B147" s="41"/>
      <c r="C147" s="206" t="s">
        <v>216</v>
      </c>
      <c r="D147" s="206" t="s">
        <v>134</v>
      </c>
      <c r="E147" s="207" t="s">
        <v>217</v>
      </c>
      <c r="F147" s="208" t="s">
        <v>218</v>
      </c>
      <c r="G147" s="209" t="s">
        <v>173</v>
      </c>
      <c r="H147" s="210">
        <v>120</v>
      </c>
      <c r="I147" s="211"/>
      <c r="J147" s="212">
        <f>ROUND(I147*H147,2)</f>
        <v>0</v>
      </c>
      <c r="K147" s="208" t="s">
        <v>138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139</v>
      </c>
      <c r="AT147" s="217" t="s">
        <v>134</v>
      </c>
      <c r="AU147" s="217" t="s">
        <v>140</v>
      </c>
      <c r="AY147" s="19" t="s">
        <v>130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139</v>
      </c>
      <c r="BM147" s="217" t="s">
        <v>219</v>
      </c>
    </row>
    <row r="148" s="13" customFormat="1">
      <c r="A148" s="13"/>
      <c r="B148" s="219"/>
      <c r="C148" s="220"/>
      <c r="D148" s="221" t="s">
        <v>142</v>
      </c>
      <c r="E148" s="222" t="s">
        <v>19</v>
      </c>
      <c r="F148" s="223" t="s">
        <v>220</v>
      </c>
      <c r="G148" s="220"/>
      <c r="H148" s="224">
        <v>120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142</v>
      </c>
      <c r="AU148" s="230" t="s">
        <v>140</v>
      </c>
      <c r="AV148" s="13" t="s">
        <v>82</v>
      </c>
      <c r="AW148" s="13" t="s">
        <v>33</v>
      </c>
      <c r="AX148" s="13" t="s">
        <v>72</v>
      </c>
      <c r="AY148" s="230" t="s">
        <v>130</v>
      </c>
    </row>
    <row r="149" s="14" customFormat="1">
      <c r="A149" s="14"/>
      <c r="B149" s="231"/>
      <c r="C149" s="232"/>
      <c r="D149" s="221" t="s">
        <v>142</v>
      </c>
      <c r="E149" s="233" t="s">
        <v>19</v>
      </c>
      <c r="F149" s="234" t="s">
        <v>144</v>
      </c>
      <c r="G149" s="232"/>
      <c r="H149" s="235">
        <v>120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142</v>
      </c>
      <c r="AU149" s="241" t="s">
        <v>140</v>
      </c>
      <c r="AV149" s="14" t="s">
        <v>140</v>
      </c>
      <c r="AW149" s="14" t="s">
        <v>33</v>
      </c>
      <c r="AX149" s="14" t="s">
        <v>80</v>
      </c>
      <c r="AY149" s="241" t="s">
        <v>130</v>
      </c>
    </row>
    <row r="150" s="2" customFormat="1">
      <c r="A150" s="40"/>
      <c r="B150" s="41"/>
      <c r="C150" s="206" t="s">
        <v>8</v>
      </c>
      <c r="D150" s="206" t="s">
        <v>134</v>
      </c>
      <c r="E150" s="207" t="s">
        <v>221</v>
      </c>
      <c r="F150" s="208" t="s">
        <v>222</v>
      </c>
      <c r="G150" s="209" t="s">
        <v>173</v>
      </c>
      <c r="H150" s="210">
        <v>4</v>
      </c>
      <c r="I150" s="211"/>
      <c r="J150" s="212">
        <f>ROUND(I150*H150,2)</f>
        <v>0</v>
      </c>
      <c r="K150" s="208" t="s">
        <v>138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139</v>
      </c>
      <c r="AT150" s="217" t="s">
        <v>134</v>
      </c>
      <c r="AU150" s="217" t="s">
        <v>140</v>
      </c>
      <c r="AY150" s="19" t="s">
        <v>130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139</v>
      </c>
      <c r="BM150" s="217" t="s">
        <v>223</v>
      </c>
    </row>
    <row r="151" s="12" customFormat="1" ht="20.88" customHeight="1">
      <c r="A151" s="12"/>
      <c r="B151" s="190"/>
      <c r="C151" s="191"/>
      <c r="D151" s="192" t="s">
        <v>71</v>
      </c>
      <c r="E151" s="204" t="s">
        <v>224</v>
      </c>
      <c r="F151" s="204" t="s">
        <v>225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SUM(P152:P154)</f>
        <v>0</v>
      </c>
      <c r="Q151" s="198"/>
      <c r="R151" s="199">
        <f>SUM(R152:R154)</f>
        <v>0.0092347800000000015</v>
      </c>
      <c r="S151" s="198"/>
      <c r="T151" s="200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80</v>
      </c>
      <c r="AT151" s="202" t="s">
        <v>71</v>
      </c>
      <c r="AU151" s="202" t="s">
        <v>82</v>
      </c>
      <c r="AY151" s="201" t="s">
        <v>130</v>
      </c>
      <c r="BK151" s="203">
        <f>SUM(BK152:BK154)</f>
        <v>0</v>
      </c>
    </row>
    <row r="152" s="2" customFormat="1">
      <c r="A152" s="40"/>
      <c r="B152" s="41"/>
      <c r="C152" s="206" t="s">
        <v>226</v>
      </c>
      <c r="D152" s="206" t="s">
        <v>134</v>
      </c>
      <c r="E152" s="207" t="s">
        <v>227</v>
      </c>
      <c r="F152" s="208" t="s">
        <v>228</v>
      </c>
      <c r="G152" s="209" t="s">
        <v>147</v>
      </c>
      <c r="H152" s="210">
        <v>307.82600000000002</v>
      </c>
      <c r="I152" s="211"/>
      <c r="J152" s="212">
        <f>ROUND(I152*H152,2)</f>
        <v>0</v>
      </c>
      <c r="K152" s="208" t="s">
        <v>138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3.0000000000000001E-05</v>
      </c>
      <c r="R152" s="215">
        <f>Q152*H152</f>
        <v>0.0092347800000000015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226</v>
      </c>
      <c r="AT152" s="217" t="s">
        <v>134</v>
      </c>
      <c r="AU152" s="217" t="s">
        <v>140</v>
      </c>
      <c r="AY152" s="19" t="s">
        <v>130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226</v>
      </c>
      <c r="BM152" s="217" t="s">
        <v>229</v>
      </c>
    </row>
    <row r="153" s="13" customFormat="1">
      <c r="A153" s="13"/>
      <c r="B153" s="219"/>
      <c r="C153" s="220"/>
      <c r="D153" s="221" t="s">
        <v>142</v>
      </c>
      <c r="E153" s="222" t="s">
        <v>19</v>
      </c>
      <c r="F153" s="223" t="s">
        <v>230</v>
      </c>
      <c r="G153" s="220"/>
      <c r="H153" s="224">
        <v>307.82600000000002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142</v>
      </c>
      <c r="AU153" s="230" t="s">
        <v>140</v>
      </c>
      <c r="AV153" s="13" t="s">
        <v>82</v>
      </c>
      <c r="AW153" s="13" t="s">
        <v>33</v>
      </c>
      <c r="AX153" s="13" t="s">
        <v>72</v>
      </c>
      <c r="AY153" s="230" t="s">
        <v>130</v>
      </c>
    </row>
    <row r="154" s="14" customFormat="1">
      <c r="A154" s="14"/>
      <c r="B154" s="231"/>
      <c r="C154" s="232"/>
      <c r="D154" s="221" t="s">
        <v>142</v>
      </c>
      <c r="E154" s="233" t="s">
        <v>19</v>
      </c>
      <c r="F154" s="234" t="s">
        <v>144</v>
      </c>
      <c r="G154" s="232"/>
      <c r="H154" s="235">
        <v>307.82600000000002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1" t="s">
        <v>142</v>
      </c>
      <c r="AU154" s="241" t="s">
        <v>140</v>
      </c>
      <c r="AV154" s="14" t="s">
        <v>140</v>
      </c>
      <c r="AW154" s="14" t="s">
        <v>33</v>
      </c>
      <c r="AX154" s="14" t="s">
        <v>80</v>
      </c>
      <c r="AY154" s="241" t="s">
        <v>130</v>
      </c>
    </row>
    <row r="155" s="12" customFormat="1" ht="20.88" customHeight="1">
      <c r="A155" s="12"/>
      <c r="B155" s="190"/>
      <c r="C155" s="191"/>
      <c r="D155" s="192" t="s">
        <v>71</v>
      </c>
      <c r="E155" s="204" t="s">
        <v>231</v>
      </c>
      <c r="F155" s="204" t="s">
        <v>232</v>
      </c>
      <c r="G155" s="191"/>
      <c r="H155" s="191"/>
      <c r="I155" s="194"/>
      <c r="J155" s="205">
        <f>BK155</f>
        <v>0</v>
      </c>
      <c r="K155" s="191"/>
      <c r="L155" s="196"/>
      <c r="M155" s="197"/>
      <c r="N155" s="198"/>
      <c r="O155" s="198"/>
      <c r="P155" s="199">
        <f>SUM(P156:P207)</f>
        <v>0</v>
      </c>
      <c r="Q155" s="198"/>
      <c r="R155" s="199">
        <f>SUM(R156:R207)</f>
        <v>0</v>
      </c>
      <c r="S155" s="198"/>
      <c r="T155" s="200">
        <f>SUM(T156:T207)</f>
        <v>21.77618386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1" t="s">
        <v>80</v>
      </c>
      <c r="AT155" s="202" t="s">
        <v>71</v>
      </c>
      <c r="AU155" s="202" t="s">
        <v>82</v>
      </c>
      <c r="AY155" s="201" t="s">
        <v>130</v>
      </c>
      <c r="BK155" s="203">
        <f>SUM(BK156:BK207)</f>
        <v>0</v>
      </c>
    </row>
    <row r="156" s="2" customFormat="1" ht="16.5" customHeight="1">
      <c r="A156" s="40"/>
      <c r="B156" s="41"/>
      <c r="C156" s="206" t="s">
        <v>233</v>
      </c>
      <c r="D156" s="206" t="s">
        <v>134</v>
      </c>
      <c r="E156" s="207" t="s">
        <v>234</v>
      </c>
      <c r="F156" s="208" t="s">
        <v>235</v>
      </c>
      <c r="G156" s="209" t="s">
        <v>147</v>
      </c>
      <c r="H156" s="210">
        <v>178.35300000000001</v>
      </c>
      <c r="I156" s="211"/>
      <c r="J156" s="212">
        <f>ROUND(I156*H156,2)</f>
        <v>0</v>
      </c>
      <c r="K156" s="208" t="s">
        <v>138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0.00594</v>
      </c>
      <c r="T156" s="216">
        <f>S156*H156</f>
        <v>1.05941682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139</v>
      </c>
      <c r="AT156" s="217" t="s">
        <v>134</v>
      </c>
      <c r="AU156" s="217" t="s">
        <v>140</v>
      </c>
      <c r="AY156" s="19" t="s">
        <v>130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139</v>
      </c>
      <c r="BM156" s="217" t="s">
        <v>236</v>
      </c>
    </row>
    <row r="157" s="15" customFormat="1">
      <c r="A157" s="15"/>
      <c r="B157" s="242"/>
      <c r="C157" s="243"/>
      <c r="D157" s="221" t="s">
        <v>142</v>
      </c>
      <c r="E157" s="244" t="s">
        <v>19</v>
      </c>
      <c r="F157" s="245" t="s">
        <v>237</v>
      </c>
      <c r="G157" s="243"/>
      <c r="H157" s="244" t="s">
        <v>19</v>
      </c>
      <c r="I157" s="246"/>
      <c r="J157" s="243"/>
      <c r="K157" s="243"/>
      <c r="L157" s="247"/>
      <c r="M157" s="248"/>
      <c r="N157" s="249"/>
      <c r="O157" s="249"/>
      <c r="P157" s="249"/>
      <c r="Q157" s="249"/>
      <c r="R157" s="249"/>
      <c r="S157" s="249"/>
      <c r="T157" s="25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1" t="s">
        <v>142</v>
      </c>
      <c r="AU157" s="251" t="s">
        <v>140</v>
      </c>
      <c r="AV157" s="15" t="s">
        <v>80</v>
      </c>
      <c r="AW157" s="15" t="s">
        <v>33</v>
      </c>
      <c r="AX157" s="15" t="s">
        <v>72</v>
      </c>
      <c r="AY157" s="251" t="s">
        <v>130</v>
      </c>
    </row>
    <row r="158" s="13" customFormat="1">
      <c r="A158" s="13"/>
      <c r="B158" s="219"/>
      <c r="C158" s="220"/>
      <c r="D158" s="221" t="s">
        <v>142</v>
      </c>
      <c r="E158" s="222" t="s">
        <v>19</v>
      </c>
      <c r="F158" s="223" t="s">
        <v>238</v>
      </c>
      <c r="G158" s="220"/>
      <c r="H158" s="224">
        <v>178.35300000000001</v>
      </c>
      <c r="I158" s="225"/>
      <c r="J158" s="220"/>
      <c r="K158" s="220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142</v>
      </c>
      <c r="AU158" s="230" t="s">
        <v>140</v>
      </c>
      <c r="AV158" s="13" t="s">
        <v>82</v>
      </c>
      <c r="AW158" s="13" t="s">
        <v>33</v>
      </c>
      <c r="AX158" s="13" t="s">
        <v>72</v>
      </c>
      <c r="AY158" s="230" t="s">
        <v>130</v>
      </c>
    </row>
    <row r="159" s="14" customFormat="1">
      <c r="A159" s="14"/>
      <c r="B159" s="231"/>
      <c r="C159" s="232"/>
      <c r="D159" s="221" t="s">
        <v>142</v>
      </c>
      <c r="E159" s="233" t="s">
        <v>19</v>
      </c>
      <c r="F159" s="234" t="s">
        <v>144</v>
      </c>
      <c r="G159" s="232"/>
      <c r="H159" s="235">
        <v>178.35300000000001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142</v>
      </c>
      <c r="AU159" s="241" t="s">
        <v>140</v>
      </c>
      <c r="AV159" s="14" t="s">
        <v>140</v>
      </c>
      <c r="AW159" s="14" t="s">
        <v>33</v>
      </c>
      <c r="AX159" s="14" t="s">
        <v>80</v>
      </c>
      <c r="AY159" s="241" t="s">
        <v>130</v>
      </c>
    </row>
    <row r="160" s="2" customFormat="1" ht="16.5" customHeight="1">
      <c r="A160" s="40"/>
      <c r="B160" s="41"/>
      <c r="C160" s="206" t="s">
        <v>239</v>
      </c>
      <c r="D160" s="206" t="s">
        <v>134</v>
      </c>
      <c r="E160" s="207" t="s">
        <v>240</v>
      </c>
      <c r="F160" s="208" t="s">
        <v>241</v>
      </c>
      <c r="G160" s="209" t="s">
        <v>147</v>
      </c>
      <c r="H160" s="210">
        <v>434.267</v>
      </c>
      <c r="I160" s="211"/>
      <c r="J160" s="212">
        <f>ROUND(I160*H160,2)</f>
        <v>0</v>
      </c>
      <c r="K160" s="208" t="s">
        <v>138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0.0031199999999999999</v>
      </c>
      <c r="T160" s="216">
        <f>S160*H160</f>
        <v>1.35491304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139</v>
      </c>
      <c r="AT160" s="217" t="s">
        <v>134</v>
      </c>
      <c r="AU160" s="217" t="s">
        <v>140</v>
      </c>
      <c r="AY160" s="19" t="s">
        <v>130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139</v>
      </c>
      <c r="BM160" s="217" t="s">
        <v>242</v>
      </c>
    </row>
    <row r="161" s="15" customFormat="1">
      <c r="A161" s="15"/>
      <c r="B161" s="242"/>
      <c r="C161" s="243"/>
      <c r="D161" s="221" t="s">
        <v>142</v>
      </c>
      <c r="E161" s="244" t="s">
        <v>19</v>
      </c>
      <c r="F161" s="245" t="s">
        <v>237</v>
      </c>
      <c r="G161" s="243"/>
      <c r="H161" s="244" t="s">
        <v>19</v>
      </c>
      <c r="I161" s="246"/>
      <c r="J161" s="243"/>
      <c r="K161" s="243"/>
      <c r="L161" s="247"/>
      <c r="M161" s="248"/>
      <c r="N161" s="249"/>
      <c r="O161" s="249"/>
      <c r="P161" s="249"/>
      <c r="Q161" s="249"/>
      <c r="R161" s="249"/>
      <c r="S161" s="249"/>
      <c r="T161" s="25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1" t="s">
        <v>142</v>
      </c>
      <c r="AU161" s="251" t="s">
        <v>140</v>
      </c>
      <c r="AV161" s="15" t="s">
        <v>80</v>
      </c>
      <c r="AW161" s="15" t="s">
        <v>33</v>
      </c>
      <c r="AX161" s="15" t="s">
        <v>72</v>
      </c>
      <c r="AY161" s="251" t="s">
        <v>130</v>
      </c>
    </row>
    <row r="162" s="13" customFormat="1">
      <c r="A162" s="13"/>
      <c r="B162" s="219"/>
      <c r="C162" s="220"/>
      <c r="D162" s="221" t="s">
        <v>142</v>
      </c>
      <c r="E162" s="222" t="s">
        <v>19</v>
      </c>
      <c r="F162" s="223" t="s">
        <v>243</v>
      </c>
      <c r="G162" s="220"/>
      <c r="H162" s="224">
        <v>391.86399999999998</v>
      </c>
      <c r="I162" s="225"/>
      <c r="J162" s="220"/>
      <c r="K162" s="220"/>
      <c r="L162" s="226"/>
      <c r="M162" s="227"/>
      <c r="N162" s="228"/>
      <c r="O162" s="228"/>
      <c r="P162" s="228"/>
      <c r="Q162" s="228"/>
      <c r="R162" s="228"/>
      <c r="S162" s="228"/>
      <c r="T162" s="22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0" t="s">
        <v>142</v>
      </c>
      <c r="AU162" s="230" t="s">
        <v>140</v>
      </c>
      <c r="AV162" s="13" t="s">
        <v>82</v>
      </c>
      <c r="AW162" s="13" t="s">
        <v>33</v>
      </c>
      <c r="AX162" s="13" t="s">
        <v>72</v>
      </c>
      <c r="AY162" s="230" t="s">
        <v>130</v>
      </c>
    </row>
    <row r="163" s="13" customFormat="1">
      <c r="A163" s="13"/>
      <c r="B163" s="219"/>
      <c r="C163" s="220"/>
      <c r="D163" s="221" t="s">
        <v>142</v>
      </c>
      <c r="E163" s="222" t="s">
        <v>19</v>
      </c>
      <c r="F163" s="223" t="s">
        <v>244</v>
      </c>
      <c r="G163" s="220"/>
      <c r="H163" s="224">
        <v>42.402999999999999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0" t="s">
        <v>142</v>
      </c>
      <c r="AU163" s="230" t="s">
        <v>140</v>
      </c>
      <c r="AV163" s="13" t="s">
        <v>82</v>
      </c>
      <c r="AW163" s="13" t="s">
        <v>33</v>
      </c>
      <c r="AX163" s="13" t="s">
        <v>72</v>
      </c>
      <c r="AY163" s="230" t="s">
        <v>130</v>
      </c>
    </row>
    <row r="164" s="14" customFormat="1">
      <c r="A164" s="14"/>
      <c r="B164" s="231"/>
      <c r="C164" s="232"/>
      <c r="D164" s="221" t="s">
        <v>142</v>
      </c>
      <c r="E164" s="233" t="s">
        <v>19</v>
      </c>
      <c r="F164" s="234" t="s">
        <v>144</v>
      </c>
      <c r="G164" s="232"/>
      <c r="H164" s="235">
        <v>434.267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1" t="s">
        <v>142</v>
      </c>
      <c r="AU164" s="241" t="s">
        <v>140</v>
      </c>
      <c r="AV164" s="14" t="s">
        <v>140</v>
      </c>
      <c r="AW164" s="14" t="s">
        <v>33</v>
      </c>
      <c r="AX164" s="14" t="s">
        <v>80</v>
      </c>
      <c r="AY164" s="241" t="s">
        <v>130</v>
      </c>
    </row>
    <row r="165" s="2" customFormat="1" ht="16.5" customHeight="1">
      <c r="A165" s="40"/>
      <c r="B165" s="41"/>
      <c r="C165" s="206" t="s">
        <v>176</v>
      </c>
      <c r="D165" s="206" t="s">
        <v>134</v>
      </c>
      <c r="E165" s="207" t="s">
        <v>245</v>
      </c>
      <c r="F165" s="208" t="s">
        <v>246</v>
      </c>
      <c r="G165" s="209" t="s">
        <v>166</v>
      </c>
      <c r="H165" s="210">
        <v>66.5</v>
      </c>
      <c r="I165" s="211"/>
      <c r="J165" s="212">
        <f>ROUND(I165*H165,2)</f>
        <v>0</v>
      </c>
      <c r="K165" s="208" t="s">
        <v>138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0.0016999999999999999</v>
      </c>
      <c r="T165" s="216">
        <f>S165*H165</f>
        <v>0.11305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139</v>
      </c>
      <c r="AT165" s="217" t="s">
        <v>134</v>
      </c>
      <c r="AU165" s="217" t="s">
        <v>140</v>
      </c>
      <c r="AY165" s="19" t="s">
        <v>130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139</v>
      </c>
      <c r="BM165" s="217" t="s">
        <v>247</v>
      </c>
    </row>
    <row r="166" s="13" customFormat="1">
      <c r="A166" s="13"/>
      <c r="B166" s="219"/>
      <c r="C166" s="220"/>
      <c r="D166" s="221" t="s">
        <v>142</v>
      </c>
      <c r="E166" s="222" t="s">
        <v>19</v>
      </c>
      <c r="F166" s="223" t="s">
        <v>248</v>
      </c>
      <c r="G166" s="220"/>
      <c r="H166" s="224">
        <v>66.5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0" t="s">
        <v>142</v>
      </c>
      <c r="AU166" s="230" t="s">
        <v>140</v>
      </c>
      <c r="AV166" s="13" t="s">
        <v>82</v>
      </c>
      <c r="AW166" s="13" t="s">
        <v>33</v>
      </c>
      <c r="AX166" s="13" t="s">
        <v>72</v>
      </c>
      <c r="AY166" s="230" t="s">
        <v>130</v>
      </c>
    </row>
    <row r="167" s="14" customFormat="1">
      <c r="A167" s="14"/>
      <c r="B167" s="231"/>
      <c r="C167" s="232"/>
      <c r="D167" s="221" t="s">
        <v>142</v>
      </c>
      <c r="E167" s="233" t="s">
        <v>19</v>
      </c>
      <c r="F167" s="234" t="s">
        <v>144</v>
      </c>
      <c r="G167" s="232"/>
      <c r="H167" s="235">
        <v>66.5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1" t="s">
        <v>142</v>
      </c>
      <c r="AU167" s="241" t="s">
        <v>140</v>
      </c>
      <c r="AV167" s="14" t="s">
        <v>140</v>
      </c>
      <c r="AW167" s="14" t="s">
        <v>33</v>
      </c>
      <c r="AX167" s="14" t="s">
        <v>80</v>
      </c>
      <c r="AY167" s="241" t="s">
        <v>130</v>
      </c>
    </row>
    <row r="168" s="2" customFormat="1" ht="16.5" customHeight="1">
      <c r="A168" s="40"/>
      <c r="B168" s="41"/>
      <c r="C168" s="206" t="s">
        <v>249</v>
      </c>
      <c r="D168" s="206" t="s">
        <v>134</v>
      </c>
      <c r="E168" s="207" t="s">
        <v>250</v>
      </c>
      <c r="F168" s="208" t="s">
        <v>251</v>
      </c>
      <c r="G168" s="209" t="s">
        <v>166</v>
      </c>
      <c r="H168" s="210">
        <v>58.399999999999999</v>
      </c>
      <c r="I168" s="211"/>
      <c r="J168" s="212">
        <f>ROUND(I168*H168,2)</f>
        <v>0</v>
      </c>
      <c r="K168" s="208" t="s">
        <v>138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0.0017700000000000001</v>
      </c>
      <c r="T168" s="216">
        <f>S168*H168</f>
        <v>0.103368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139</v>
      </c>
      <c r="AT168" s="217" t="s">
        <v>134</v>
      </c>
      <c r="AU168" s="217" t="s">
        <v>140</v>
      </c>
      <c r="AY168" s="19" t="s">
        <v>130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139</v>
      </c>
      <c r="BM168" s="217" t="s">
        <v>252</v>
      </c>
    </row>
    <row r="169" s="13" customFormat="1">
      <c r="A169" s="13"/>
      <c r="B169" s="219"/>
      <c r="C169" s="220"/>
      <c r="D169" s="221" t="s">
        <v>142</v>
      </c>
      <c r="E169" s="222" t="s">
        <v>19</v>
      </c>
      <c r="F169" s="223" t="s">
        <v>253</v>
      </c>
      <c r="G169" s="220"/>
      <c r="H169" s="224">
        <v>58.399999999999999</v>
      </c>
      <c r="I169" s="225"/>
      <c r="J169" s="220"/>
      <c r="K169" s="220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142</v>
      </c>
      <c r="AU169" s="230" t="s">
        <v>140</v>
      </c>
      <c r="AV169" s="13" t="s">
        <v>82</v>
      </c>
      <c r="AW169" s="13" t="s">
        <v>33</v>
      </c>
      <c r="AX169" s="13" t="s">
        <v>72</v>
      </c>
      <c r="AY169" s="230" t="s">
        <v>130</v>
      </c>
    </row>
    <row r="170" s="14" customFormat="1">
      <c r="A170" s="14"/>
      <c r="B170" s="231"/>
      <c r="C170" s="232"/>
      <c r="D170" s="221" t="s">
        <v>142</v>
      </c>
      <c r="E170" s="233" t="s">
        <v>19</v>
      </c>
      <c r="F170" s="234" t="s">
        <v>144</v>
      </c>
      <c r="G170" s="232"/>
      <c r="H170" s="235">
        <v>58.399999999999999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142</v>
      </c>
      <c r="AU170" s="241" t="s">
        <v>140</v>
      </c>
      <c r="AV170" s="14" t="s">
        <v>140</v>
      </c>
      <c r="AW170" s="14" t="s">
        <v>33</v>
      </c>
      <c r="AX170" s="14" t="s">
        <v>80</v>
      </c>
      <c r="AY170" s="241" t="s">
        <v>130</v>
      </c>
    </row>
    <row r="171" s="2" customFormat="1" ht="16.5" customHeight="1">
      <c r="A171" s="40"/>
      <c r="B171" s="41"/>
      <c r="C171" s="206" t="s">
        <v>7</v>
      </c>
      <c r="D171" s="206" t="s">
        <v>134</v>
      </c>
      <c r="E171" s="207" t="s">
        <v>254</v>
      </c>
      <c r="F171" s="208" t="s">
        <v>255</v>
      </c>
      <c r="G171" s="209" t="s">
        <v>166</v>
      </c>
      <c r="H171" s="210">
        <v>58.399999999999999</v>
      </c>
      <c r="I171" s="211"/>
      <c r="J171" s="212">
        <f>ROUND(I171*H171,2)</f>
        <v>0</v>
      </c>
      <c r="K171" s="208" t="s">
        <v>138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0.0060499999999999998</v>
      </c>
      <c r="T171" s="216">
        <f>S171*H171</f>
        <v>0.35331999999999997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139</v>
      </c>
      <c r="AT171" s="217" t="s">
        <v>134</v>
      </c>
      <c r="AU171" s="217" t="s">
        <v>140</v>
      </c>
      <c r="AY171" s="19" t="s">
        <v>130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139</v>
      </c>
      <c r="BM171" s="217" t="s">
        <v>256</v>
      </c>
    </row>
    <row r="172" s="13" customFormat="1">
      <c r="A172" s="13"/>
      <c r="B172" s="219"/>
      <c r="C172" s="220"/>
      <c r="D172" s="221" t="s">
        <v>142</v>
      </c>
      <c r="E172" s="222" t="s">
        <v>19</v>
      </c>
      <c r="F172" s="223" t="s">
        <v>253</v>
      </c>
      <c r="G172" s="220"/>
      <c r="H172" s="224">
        <v>58.399999999999999</v>
      </c>
      <c r="I172" s="225"/>
      <c r="J172" s="220"/>
      <c r="K172" s="220"/>
      <c r="L172" s="226"/>
      <c r="M172" s="227"/>
      <c r="N172" s="228"/>
      <c r="O172" s="228"/>
      <c r="P172" s="228"/>
      <c r="Q172" s="228"/>
      <c r="R172" s="228"/>
      <c r="S172" s="228"/>
      <c r="T172" s="22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0" t="s">
        <v>142</v>
      </c>
      <c r="AU172" s="230" t="s">
        <v>140</v>
      </c>
      <c r="AV172" s="13" t="s">
        <v>82</v>
      </c>
      <c r="AW172" s="13" t="s">
        <v>33</v>
      </c>
      <c r="AX172" s="13" t="s">
        <v>72</v>
      </c>
      <c r="AY172" s="230" t="s">
        <v>130</v>
      </c>
    </row>
    <row r="173" s="14" customFormat="1">
      <c r="A173" s="14"/>
      <c r="B173" s="231"/>
      <c r="C173" s="232"/>
      <c r="D173" s="221" t="s">
        <v>142</v>
      </c>
      <c r="E173" s="233" t="s">
        <v>19</v>
      </c>
      <c r="F173" s="234" t="s">
        <v>144</v>
      </c>
      <c r="G173" s="232"/>
      <c r="H173" s="235">
        <v>58.399999999999999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142</v>
      </c>
      <c r="AU173" s="241" t="s">
        <v>140</v>
      </c>
      <c r="AV173" s="14" t="s">
        <v>140</v>
      </c>
      <c r="AW173" s="14" t="s">
        <v>33</v>
      </c>
      <c r="AX173" s="14" t="s">
        <v>80</v>
      </c>
      <c r="AY173" s="241" t="s">
        <v>130</v>
      </c>
    </row>
    <row r="174" s="2" customFormat="1" ht="16.5" customHeight="1">
      <c r="A174" s="40"/>
      <c r="B174" s="41"/>
      <c r="C174" s="206" t="s">
        <v>257</v>
      </c>
      <c r="D174" s="206" t="s">
        <v>134</v>
      </c>
      <c r="E174" s="207" t="s">
        <v>258</v>
      </c>
      <c r="F174" s="208" t="s">
        <v>259</v>
      </c>
      <c r="G174" s="209" t="s">
        <v>147</v>
      </c>
      <c r="H174" s="210">
        <v>640.45399999999995</v>
      </c>
      <c r="I174" s="211"/>
      <c r="J174" s="212">
        <f>ROUND(I174*H174,2)</f>
        <v>0</v>
      </c>
      <c r="K174" s="208" t="s">
        <v>138</v>
      </c>
      <c r="L174" s="46"/>
      <c r="M174" s="213" t="s">
        <v>19</v>
      </c>
      <c r="N174" s="214" t="s">
        <v>43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0.0060000000000000001</v>
      </c>
      <c r="T174" s="216">
        <f>S174*H174</f>
        <v>3.8427239999999996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139</v>
      </c>
      <c r="AT174" s="217" t="s">
        <v>134</v>
      </c>
      <c r="AU174" s="217" t="s">
        <v>140</v>
      </c>
      <c r="AY174" s="19" t="s">
        <v>130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80</v>
      </c>
      <c r="BK174" s="218">
        <f>ROUND(I174*H174,2)</f>
        <v>0</v>
      </c>
      <c r="BL174" s="19" t="s">
        <v>139</v>
      </c>
      <c r="BM174" s="217" t="s">
        <v>260</v>
      </c>
    </row>
    <row r="175" s="15" customFormat="1">
      <c r="A175" s="15"/>
      <c r="B175" s="242"/>
      <c r="C175" s="243"/>
      <c r="D175" s="221" t="s">
        <v>142</v>
      </c>
      <c r="E175" s="244" t="s">
        <v>19</v>
      </c>
      <c r="F175" s="245" t="s">
        <v>237</v>
      </c>
      <c r="G175" s="243"/>
      <c r="H175" s="244" t="s">
        <v>19</v>
      </c>
      <c r="I175" s="246"/>
      <c r="J175" s="243"/>
      <c r="K175" s="243"/>
      <c r="L175" s="247"/>
      <c r="M175" s="248"/>
      <c r="N175" s="249"/>
      <c r="O175" s="249"/>
      <c r="P175" s="249"/>
      <c r="Q175" s="249"/>
      <c r="R175" s="249"/>
      <c r="S175" s="249"/>
      <c r="T175" s="25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1" t="s">
        <v>142</v>
      </c>
      <c r="AU175" s="251" t="s">
        <v>140</v>
      </c>
      <c r="AV175" s="15" t="s">
        <v>80</v>
      </c>
      <c r="AW175" s="15" t="s">
        <v>33</v>
      </c>
      <c r="AX175" s="15" t="s">
        <v>72</v>
      </c>
      <c r="AY175" s="251" t="s">
        <v>130</v>
      </c>
    </row>
    <row r="176" s="13" customFormat="1">
      <c r="A176" s="13"/>
      <c r="B176" s="219"/>
      <c r="C176" s="220"/>
      <c r="D176" s="221" t="s">
        <v>142</v>
      </c>
      <c r="E176" s="222" t="s">
        <v>19</v>
      </c>
      <c r="F176" s="223" t="s">
        <v>238</v>
      </c>
      <c r="G176" s="220"/>
      <c r="H176" s="224">
        <v>178.35300000000001</v>
      </c>
      <c r="I176" s="225"/>
      <c r="J176" s="220"/>
      <c r="K176" s="220"/>
      <c r="L176" s="226"/>
      <c r="M176" s="227"/>
      <c r="N176" s="228"/>
      <c r="O176" s="228"/>
      <c r="P176" s="228"/>
      <c r="Q176" s="228"/>
      <c r="R176" s="228"/>
      <c r="S176" s="228"/>
      <c r="T176" s="22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0" t="s">
        <v>142</v>
      </c>
      <c r="AU176" s="230" t="s">
        <v>140</v>
      </c>
      <c r="AV176" s="13" t="s">
        <v>82</v>
      </c>
      <c r="AW176" s="13" t="s">
        <v>33</v>
      </c>
      <c r="AX176" s="13" t="s">
        <v>72</v>
      </c>
      <c r="AY176" s="230" t="s">
        <v>130</v>
      </c>
    </row>
    <row r="177" s="13" customFormat="1">
      <c r="A177" s="13"/>
      <c r="B177" s="219"/>
      <c r="C177" s="220"/>
      <c r="D177" s="221" t="s">
        <v>142</v>
      </c>
      <c r="E177" s="222" t="s">
        <v>19</v>
      </c>
      <c r="F177" s="223" t="s">
        <v>243</v>
      </c>
      <c r="G177" s="220"/>
      <c r="H177" s="224">
        <v>391.86399999999998</v>
      </c>
      <c r="I177" s="225"/>
      <c r="J177" s="220"/>
      <c r="K177" s="220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142</v>
      </c>
      <c r="AU177" s="230" t="s">
        <v>140</v>
      </c>
      <c r="AV177" s="13" t="s">
        <v>82</v>
      </c>
      <c r="AW177" s="13" t="s">
        <v>33</v>
      </c>
      <c r="AX177" s="13" t="s">
        <v>72</v>
      </c>
      <c r="AY177" s="230" t="s">
        <v>130</v>
      </c>
    </row>
    <row r="178" s="13" customFormat="1">
      <c r="A178" s="13"/>
      <c r="B178" s="219"/>
      <c r="C178" s="220"/>
      <c r="D178" s="221" t="s">
        <v>142</v>
      </c>
      <c r="E178" s="222" t="s">
        <v>19</v>
      </c>
      <c r="F178" s="223" t="s">
        <v>261</v>
      </c>
      <c r="G178" s="220"/>
      <c r="H178" s="224">
        <v>42.402999999999999</v>
      </c>
      <c r="I178" s="225"/>
      <c r="J178" s="220"/>
      <c r="K178" s="220"/>
      <c r="L178" s="226"/>
      <c r="M178" s="227"/>
      <c r="N178" s="228"/>
      <c r="O178" s="228"/>
      <c r="P178" s="228"/>
      <c r="Q178" s="228"/>
      <c r="R178" s="228"/>
      <c r="S178" s="228"/>
      <c r="T178" s="22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0" t="s">
        <v>142</v>
      </c>
      <c r="AU178" s="230" t="s">
        <v>140</v>
      </c>
      <c r="AV178" s="13" t="s">
        <v>82</v>
      </c>
      <c r="AW178" s="13" t="s">
        <v>33</v>
      </c>
      <c r="AX178" s="13" t="s">
        <v>72</v>
      </c>
      <c r="AY178" s="230" t="s">
        <v>130</v>
      </c>
    </row>
    <row r="179" s="13" customFormat="1">
      <c r="A179" s="13"/>
      <c r="B179" s="219"/>
      <c r="C179" s="220"/>
      <c r="D179" s="221" t="s">
        <v>142</v>
      </c>
      <c r="E179" s="222" t="s">
        <v>19</v>
      </c>
      <c r="F179" s="223" t="s">
        <v>262</v>
      </c>
      <c r="G179" s="220"/>
      <c r="H179" s="224">
        <v>27.834</v>
      </c>
      <c r="I179" s="225"/>
      <c r="J179" s="220"/>
      <c r="K179" s="220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142</v>
      </c>
      <c r="AU179" s="230" t="s">
        <v>140</v>
      </c>
      <c r="AV179" s="13" t="s">
        <v>82</v>
      </c>
      <c r="AW179" s="13" t="s">
        <v>33</v>
      </c>
      <c r="AX179" s="13" t="s">
        <v>72</v>
      </c>
      <c r="AY179" s="230" t="s">
        <v>130</v>
      </c>
    </row>
    <row r="180" s="14" customFormat="1">
      <c r="A180" s="14"/>
      <c r="B180" s="231"/>
      <c r="C180" s="232"/>
      <c r="D180" s="221" t="s">
        <v>142</v>
      </c>
      <c r="E180" s="233" t="s">
        <v>19</v>
      </c>
      <c r="F180" s="234" t="s">
        <v>144</v>
      </c>
      <c r="G180" s="232"/>
      <c r="H180" s="235">
        <v>640.45399999999995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142</v>
      </c>
      <c r="AU180" s="241" t="s">
        <v>140</v>
      </c>
      <c r="AV180" s="14" t="s">
        <v>140</v>
      </c>
      <c r="AW180" s="14" t="s">
        <v>33</v>
      </c>
      <c r="AX180" s="14" t="s">
        <v>80</v>
      </c>
      <c r="AY180" s="241" t="s">
        <v>130</v>
      </c>
    </row>
    <row r="181" s="2" customFormat="1" ht="16.5" customHeight="1">
      <c r="A181" s="40"/>
      <c r="B181" s="41"/>
      <c r="C181" s="206" t="s">
        <v>263</v>
      </c>
      <c r="D181" s="206" t="s">
        <v>134</v>
      </c>
      <c r="E181" s="207" t="s">
        <v>264</v>
      </c>
      <c r="F181" s="208" t="s">
        <v>265</v>
      </c>
      <c r="G181" s="209" t="s">
        <v>137</v>
      </c>
      <c r="H181" s="210">
        <v>0.53600000000000003</v>
      </c>
      <c r="I181" s="211"/>
      <c r="J181" s="212">
        <f>ROUND(I181*H181,2)</f>
        <v>0</v>
      </c>
      <c r="K181" s="208" t="s">
        <v>138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2</v>
      </c>
      <c r="T181" s="216">
        <f>S181*H181</f>
        <v>1.0720000000000001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139</v>
      </c>
      <c r="AT181" s="217" t="s">
        <v>134</v>
      </c>
      <c r="AU181" s="217" t="s">
        <v>140</v>
      </c>
      <c r="AY181" s="19" t="s">
        <v>130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139</v>
      </c>
      <c r="BM181" s="217" t="s">
        <v>266</v>
      </c>
    </row>
    <row r="182" s="13" customFormat="1">
      <c r="A182" s="13"/>
      <c r="B182" s="219"/>
      <c r="C182" s="220"/>
      <c r="D182" s="221" t="s">
        <v>142</v>
      </c>
      <c r="E182" s="222" t="s">
        <v>19</v>
      </c>
      <c r="F182" s="223" t="s">
        <v>267</v>
      </c>
      <c r="G182" s="220"/>
      <c r="H182" s="224">
        <v>0.53600000000000003</v>
      </c>
      <c r="I182" s="225"/>
      <c r="J182" s="220"/>
      <c r="K182" s="220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142</v>
      </c>
      <c r="AU182" s="230" t="s">
        <v>140</v>
      </c>
      <c r="AV182" s="13" t="s">
        <v>82</v>
      </c>
      <c r="AW182" s="13" t="s">
        <v>33</v>
      </c>
      <c r="AX182" s="13" t="s">
        <v>72</v>
      </c>
      <c r="AY182" s="230" t="s">
        <v>130</v>
      </c>
    </row>
    <row r="183" s="14" customFormat="1">
      <c r="A183" s="14"/>
      <c r="B183" s="231"/>
      <c r="C183" s="232"/>
      <c r="D183" s="221" t="s">
        <v>142</v>
      </c>
      <c r="E183" s="233" t="s">
        <v>19</v>
      </c>
      <c r="F183" s="234" t="s">
        <v>144</v>
      </c>
      <c r="G183" s="232"/>
      <c r="H183" s="235">
        <v>0.53600000000000003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1" t="s">
        <v>142</v>
      </c>
      <c r="AU183" s="241" t="s">
        <v>140</v>
      </c>
      <c r="AV183" s="14" t="s">
        <v>140</v>
      </c>
      <c r="AW183" s="14" t="s">
        <v>33</v>
      </c>
      <c r="AX183" s="14" t="s">
        <v>80</v>
      </c>
      <c r="AY183" s="241" t="s">
        <v>130</v>
      </c>
    </row>
    <row r="184" s="2" customFormat="1" ht="16.5" customHeight="1">
      <c r="A184" s="40"/>
      <c r="B184" s="41"/>
      <c r="C184" s="206" t="s">
        <v>268</v>
      </c>
      <c r="D184" s="206" t="s">
        <v>134</v>
      </c>
      <c r="E184" s="207" t="s">
        <v>269</v>
      </c>
      <c r="F184" s="208" t="s">
        <v>270</v>
      </c>
      <c r="G184" s="209" t="s">
        <v>137</v>
      </c>
      <c r="H184" s="210">
        <v>3.1629999999999998</v>
      </c>
      <c r="I184" s="211"/>
      <c r="J184" s="212">
        <f>ROUND(I184*H184,2)</f>
        <v>0</v>
      </c>
      <c r="K184" s="208" t="s">
        <v>138</v>
      </c>
      <c r="L184" s="46"/>
      <c r="M184" s="213" t="s">
        <v>19</v>
      </c>
      <c r="N184" s="214" t="s">
        <v>43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2.3999999999999999</v>
      </c>
      <c r="T184" s="216">
        <f>S184*H184</f>
        <v>7.5911999999999988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139</v>
      </c>
      <c r="AT184" s="217" t="s">
        <v>134</v>
      </c>
      <c r="AU184" s="217" t="s">
        <v>140</v>
      </c>
      <c r="AY184" s="19" t="s">
        <v>130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80</v>
      </c>
      <c r="BK184" s="218">
        <f>ROUND(I184*H184,2)</f>
        <v>0</v>
      </c>
      <c r="BL184" s="19" t="s">
        <v>139</v>
      </c>
      <c r="BM184" s="217" t="s">
        <v>271</v>
      </c>
    </row>
    <row r="185" s="13" customFormat="1">
      <c r="A185" s="13"/>
      <c r="B185" s="219"/>
      <c r="C185" s="220"/>
      <c r="D185" s="221" t="s">
        <v>142</v>
      </c>
      <c r="E185" s="222" t="s">
        <v>19</v>
      </c>
      <c r="F185" s="223" t="s">
        <v>272</v>
      </c>
      <c r="G185" s="220"/>
      <c r="H185" s="224">
        <v>3.1629999999999998</v>
      </c>
      <c r="I185" s="225"/>
      <c r="J185" s="220"/>
      <c r="K185" s="220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142</v>
      </c>
      <c r="AU185" s="230" t="s">
        <v>140</v>
      </c>
      <c r="AV185" s="13" t="s">
        <v>82</v>
      </c>
      <c r="AW185" s="13" t="s">
        <v>33</v>
      </c>
      <c r="AX185" s="13" t="s">
        <v>72</v>
      </c>
      <c r="AY185" s="230" t="s">
        <v>130</v>
      </c>
    </row>
    <row r="186" s="14" customFormat="1">
      <c r="A186" s="14"/>
      <c r="B186" s="231"/>
      <c r="C186" s="232"/>
      <c r="D186" s="221" t="s">
        <v>142</v>
      </c>
      <c r="E186" s="233" t="s">
        <v>19</v>
      </c>
      <c r="F186" s="234" t="s">
        <v>144</v>
      </c>
      <c r="G186" s="232"/>
      <c r="H186" s="235">
        <v>3.1629999999999998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142</v>
      </c>
      <c r="AU186" s="241" t="s">
        <v>140</v>
      </c>
      <c r="AV186" s="14" t="s">
        <v>140</v>
      </c>
      <c r="AW186" s="14" t="s">
        <v>33</v>
      </c>
      <c r="AX186" s="14" t="s">
        <v>80</v>
      </c>
      <c r="AY186" s="241" t="s">
        <v>130</v>
      </c>
    </row>
    <row r="187" s="2" customFormat="1" ht="16.5" customHeight="1">
      <c r="A187" s="40"/>
      <c r="B187" s="41"/>
      <c r="C187" s="206" t="s">
        <v>273</v>
      </c>
      <c r="D187" s="206" t="s">
        <v>134</v>
      </c>
      <c r="E187" s="207" t="s">
        <v>274</v>
      </c>
      <c r="F187" s="208" t="s">
        <v>275</v>
      </c>
      <c r="G187" s="209" t="s">
        <v>147</v>
      </c>
      <c r="H187" s="210">
        <v>262.06400000000002</v>
      </c>
      <c r="I187" s="211"/>
      <c r="J187" s="212">
        <f>ROUND(I187*H187,2)</f>
        <v>0</v>
      </c>
      <c r="K187" s="208" t="s">
        <v>138</v>
      </c>
      <c r="L187" s="46"/>
      <c r="M187" s="213" t="s">
        <v>19</v>
      </c>
      <c r="N187" s="214" t="s">
        <v>43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139</v>
      </c>
      <c r="AT187" s="217" t="s">
        <v>134</v>
      </c>
      <c r="AU187" s="217" t="s">
        <v>140</v>
      </c>
      <c r="AY187" s="19" t="s">
        <v>130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80</v>
      </c>
      <c r="BK187" s="218">
        <f>ROUND(I187*H187,2)</f>
        <v>0</v>
      </c>
      <c r="BL187" s="19" t="s">
        <v>139</v>
      </c>
      <c r="BM187" s="217" t="s">
        <v>276</v>
      </c>
    </row>
    <row r="188" s="13" customFormat="1">
      <c r="A188" s="13"/>
      <c r="B188" s="219"/>
      <c r="C188" s="220"/>
      <c r="D188" s="221" t="s">
        <v>142</v>
      </c>
      <c r="E188" s="222" t="s">
        <v>19</v>
      </c>
      <c r="F188" s="223" t="s">
        <v>277</v>
      </c>
      <c r="G188" s="220"/>
      <c r="H188" s="224">
        <v>262.06400000000002</v>
      </c>
      <c r="I188" s="225"/>
      <c r="J188" s="220"/>
      <c r="K188" s="220"/>
      <c r="L188" s="226"/>
      <c r="M188" s="227"/>
      <c r="N188" s="228"/>
      <c r="O188" s="228"/>
      <c r="P188" s="228"/>
      <c r="Q188" s="228"/>
      <c r="R188" s="228"/>
      <c r="S188" s="228"/>
      <c r="T188" s="22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0" t="s">
        <v>142</v>
      </c>
      <c r="AU188" s="230" t="s">
        <v>140</v>
      </c>
      <c r="AV188" s="13" t="s">
        <v>82</v>
      </c>
      <c r="AW188" s="13" t="s">
        <v>33</v>
      </c>
      <c r="AX188" s="13" t="s">
        <v>72</v>
      </c>
      <c r="AY188" s="230" t="s">
        <v>130</v>
      </c>
    </row>
    <row r="189" s="14" customFormat="1">
      <c r="A189" s="14"/>
      <c r="B189" s="231"/>
      <c r="C189" s="232"/>
      <c r="D189" s="221" t="s">
        <v>142</v>
      </c>
      <c r="E189" s="233" t="s">
        <v>19</v>
      </c>
      <c r="F189" s="234" t="s">
        <v>144</v>
      </c>
      <c r="G189" s="232"/>
      <c r="H189" s="235">
        <v>262.06400000000002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1" t="s">
        <v>142</v>
      </c>
      <c r="AU189" s="241" t="s">
        <v>140</v>
      </c>
      <c r="AV189" s="14" t="s">
        <v>140</v>
      </c>
      <c r="AW189" s="14" t="s">
        <v>33</v>
      </c>
      <c r="AX189" s="14" t="s">
        <v>80</v>
      </c>
      <c r="AY189" s="241" t="s">
        <v>130</v>
      </c>
    </row>
    <row r="190" s="2" customFormat="1" ht="16.5" customHeight="1">
      <c r="A190" s="40"/>
      <c r="B190" s="41"/>
      <c r="C190" s="206" t="s">
        <v>278</v>
      </c>
      <c r="D190" s="206" t="s">
        <v>134</v>
      </c>
      <c r="E190" s="207" t="s">
        <v>279</v>
      </c>
      <c r="F190" s="208" t="s">
        <v>280</v>
      </c>
      <c r="G190" s="209" t="s">
        <v>147</v>
      </c>
      <c r="H190" s="210">
        <v>194.243</v>
      </c>
      <c r="I190" s="211"/>
      <c r="J190" s="212">
        <f>ROUND(I190*H190,2)</f>
        <v>0</v>
      </c>
      <c r="K190" s="208" t="s">
        <v>138</v>
      </c>
      <c r="L190" s="46"/>
      <c r="M190" s="213" t="s">
        <v>19</v>
      </c>
      <c r="N190" s="214" t="s">
        <v>43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0.014</v>
      </c>
      <c r="T190" s="216">
        <f>S190*H190</f>
        <v>2.7194020000000001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139</v>
      </c>
      <c r="AT190" s="217" t="s">
        <v>134</v>
      </c>
      <c r="AU190" s="217" t="s">
        <v>140</v>
      </c>
      <c r="AY190" s="19" t="s">
        <v>130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80</v>
      </c>
      <c r="BK190" s="218">
        <f>ROUND(I190*H190,2)</f>
        <v>0</v>
      </c>
      <c r="BL190" s="19" t="s">
        <v>139</v>
      </c>
      <c r="BM190" s="217" t="s">
        <v>281</v>
      </c>
    </row>
    <row r="191" s="15" customFormat="1">
      <c r="A191" s="15"/>
      <c r="B191" s="242"/>
      <c r="C191" s="243"/>
      <c r="D191" s="221" t="s">
        <v>142</v>
      </c>
      <c r="E191" s="244" t="s">
        <v>19</v>
      </c>
      <c r="F191" s="245" t="s">
        <v>282</v>
      </c>
      <c r="G191" s="243"/>
      <c r="H191" s="244" t="s">
        <v>19</v>
      </c>
      <c r="I191" s="246"/>
      <c r="J191" s="243"/>
      <c r="K191" s="243"/>
      <c r="L191" s="247"/>
      <c r="M191" s="248"/>
      <c r="N191" s="249"/>
      <c r="O191" s="249"/>
      <c r="P191" s="249"/>
      <c r="Q191" s="249"/>
      <c r="R191" s="249"/>
      <c r="S191" s="249"/>
      <c r="T191" s="25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1" t="s">
        <v>142</v>
      </c>
      <c r="AU191" s="251" t="s">
        <v>140</v>
      </c>
      <c r="AV191" s="15" t="s">
        <v>80</v>
      </c>
      <c r="AW191" s="15" t="s">
        <v>33</v>
      </c>
      <c r="AX191" s="15" t="s">
        <v>72</v>
      </c>
      <c r="AY191" s="251" t="s">
        <v>130</v>
      </c>
    </row>
    <row r="192" s="13" customFormat="1">
      <c r="A192" s="13"/>
      <c r="B192" s="219"/>
      <c r="C192" s="220"/>
      <c r="D192" s="221" t="s">
        <v>142</v>
      </c>
      <c r="E192" s="222" t="s">
        <v>19</v>
      </c>
      <c r="F192" s="223" t="s">
        <v>283</v>
      </c>
      <c r="G192" s="220"/>
      <c r="H192" s="224">
        <v>42.402999999999999</v>
      </c>
      <c r="I192" s="225"/>
      <c r="J192" s="220"/>
      <c r="K192" s="220"/>
      <c r="L192" s="226"/>
      <c r="M192" s="227"/>
      <c r="N192" s="228"/>
      <c r="O192" s="228"/>
      <c r="P192" s="228"/>
      <c r="Q192" s="228"/>
      <c r="R192" s="228"/>
      <c r="S192" s="228"/>
      <c r="T192" s="22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0" t="s">
        <v>142</v>
      </c>
      <c r="AU192" s="230" t="s">
        <v>140</v>
      </c>
      <c r="AV192" s="13" t="s">
        <v>82</v>
      </c>
      <c r="AW192" s="13" t="s">
        <v>33</v>
      </c>
      <c r="AX192" s="13" t="s">
        <v>72</v>
      </c>
      <c r="AY192" s="230" t="s">
        <v>130</v>
      </c>
    </row>
    <row r="193" s="13" customFormat="1">
      <c r="A193" s="13"/>
      <c r="B193" s="219"/>
      <c r="C193" s="220"/>
      <c r="D193" s="221" t="s">
        <v>142</v>
      </c>
      <c r="E193" s="222" t="s">
        <v>19</v>
      </c>
      <c r="F193" s="223" t="s">
        <v>284</v>
      </c>
      <c r="G193" s="220"/>
      <c r="H193" s="224">
        <v>55.668999999999997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0" t="s">
        <v>142</v>
      </c>
      <c r="AU193" s="230" t="s">
        <v>140</v>
      </c>
      <c r="AV193" s="13" t="s">
        <v>82</v>
      </c>
      <c r="AW193" s="13" t="s">
        <v>33</v>
      </c>
      <c r="AX193" s="13" t="s">
        <v>72</v>
      </c>
      <c r="AY193" s="230" t="s">
        <v>130</v>
      </c>
    </row>
    <row r="194" s="14" customFormat="1">
      <c r="A194" s="14"/>
      <c r="B194" s="231"/>
      <c r="C194" s="232"/>
      <c r="D194" s="221" t="s">
        <v>142</v>
      </c>
      <c r="E194" s="233" t="s">
        <v>19</v>
      </c>
      <c r="F194" s="234" t="s">
        <v>144</v>
      </c>
      <c r="G194" s="232"/>
      <c r="H194" s="235">
        <v>98.072000000000003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1" t="s">
        <v>142</v>
      </c>
      <c r="AU194" s="241" t="s">
        <v>140</v>
      </c>
      <c r="AV194" s="14" t="s">
        <v>140</v>
      </c>
      <c r="AW194" s="14" t="s">
        <v>33</v>
      </c>
      <c r="AX194" s="14" t="s">
        <v>72</v>
      </c>
      <c r="AY194" s="241" t="s">
        <v>130</v>
      </c>
    </row>
    <row r="195" s="15" customFormat="1">
      <c r="A195" s="15"/>
      <c r="B195" s="242"/>
      <c r="C195" s="243"/>
      <c r="D195" s="221" t="s">
        <v>142</v>
      </c>
      <c r="E195" s="244" t="s">
        <v>19</v>
      </c>
      <c r="F195" s="245" t="s">
        <v>285</v>
      </c>
      <c r="G195" s="243"/>
      <c r="H195" s="244" t="s">
        <v>19</v>
      </c>
      <c r="I195" s="246"/>
      <c r="J195" s="243"/>
      <c r="K195" s="243"/>
      <c r="L195" s="247"/>
      <c r="M195" s="248"/>
      <c r="N195" s="249"/>
      <c r="O195" s="249"/>
      <c r="P195" s="249"/>
      <c r="Q195" s="249"/>
      <c r="R195" s="249"/>
      <c r="S195" s="249"/>
      <c r="T195" s="25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1" t="s">
        <v>142</v>
      </c>
      <c r="AU195" s="251" t="s">
        <v>140</v>
      </c>
      <c r="AV195" s="15" t="s">
        <v>80</v>
      </c>
      <c r="AW195" s="15" t="s">
        <v>33</v>
      </c>
      <c r="AX195" s="15" t="s">
        <v>72</v>
      </c>
      <c r="AY195" s="251" t="s">
        <v>130</v>
      </c>
    </row>
    <row r="196" s="13" customFormat="1">
      <c r="A196" s="13"/>
      <c r="B196" s="219"/>
      <c r="C196" s="220"/>
      <c r="D196" s="221" t="s">
        <v>142</v>
      </c>
      <c r="E196" s="222" t="s">
        <v>19</v>
      </c>
      <c r="F196" s="223" t="s">
        <v>286</v>
      </c>
      <c r="G196" s="220"/>
      <c r="H196" s="224">
        <v>80.956999999999994</v>
      </c>
      <c r="I196" s="225"/>
      <c r="J196" s="220"/>
      <c r="K196" s="220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142</v>
      </c>
      <c r="AU196" s="230" t="s">
        <v>140</v>
      </c>
      <c r="AV196" s="13" t="s">
        <v>82</v>
      </c>
      <c r="AW196" s="13" t="s">
        <v>33</v>
      </c>
      <c r="AX196" s="13" t="s">
        <v>72</v>
      </c>
      <c r="AY196" s="230" t="s">
        <v>130</v>
      </c>
    </row>
    <row r="197" s="13" customFormat="1">
      <c r="A197" s="13"/>
      <c r="B197" s="219"/>
      <c r="C197" s="220"/>
      <c r="D197" s="221" t="s">
        <v>142</v>
      </c>
      <c r="E197" s="222" t="s">
        <v>19</v>
      </c>
      <c r="F197" s="223" t="s">
        <v>287</v>
      </c>
      <c r="G197" s="220"/>
      <c r="H197" s="224">
        <v>15.214</v>
      </c>
      <c r="I197" s="225"/>
      <c r="J197" s="220"/>
      <c r="K197" s="220"/>
      <c r="L197" s="226"/>
      <c r="M197" s="227"/>
      <c r="N197" s="228"/>
      <c r="O197" s="228"/>
      <c r="P197" s="228"/>
      <c r="Q197" s="228"/>
      <c r="R197" s="228"/>
      <c r="S197" s="228"/>
      <c r="T197" s="22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0" t="s">
        <v>142</v>
      </c>
      <c r="AU197" s="230" t="s">
        <v>140</v>
      </c>
      <c r="AV197" s="13" t="s">
        <v>82</v>
      </c>
      <c r="AW197" s="13" t="s">
        <v>33</v>
      </c>
      <c r="AX197" s="13" t="s">
        <v>72</v>
      </c>
      <c r="AY197" s="230" t="s">
        <v>130</v>
      </c>
    </row>
    <row r="198" s="14" customFormat="1">
      <c r="A198" s="14"/>
      <c r="B198" s="231"/>
      <c r="C198" s="232"/>
      <c r="D198" s="221" t="s">
        <v>142</v>
      </c>
      <c r="E198" s="233" t="s">
        <v>19</v>
      </c>
      <c r="F198" s="234" t="s">
        <v>144</v>
      </c>
      <c r="G198" s="232"/>
      <c r="H198" s="235">
        <v>96.171000000000006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1" t="s">
        <v>142</v>
      </c>
      <c r="AU198" s="241" t="s">
        <v>140</v>
      </c>
      <c r="AV198" s="14" t="s">
        <v>140</v>
      </c>
      <c r="AW198" s="14" t="s">
        <v>33</v>
      </c>
      <c r="AX198" s="14" t="s">
        <v>72</v>
      </c>
      <c r="AY198" s="241" t="s">
        <v>130</v>
      </c>
    </row>
    <row r="199" s="16" customFormat="1">
      <c r="A199" s="16"/>
      <c r="B199" s="252"/>
      <c r="C199" s="253"/>
      <c r="D199" s="221" t="s">
        <v>142</v>
      </c>
      <c r="E199" s="254" t="s">
        <v>19</v>
      </c>
      <c r="F199" s="255" t="s">
        <v>288</v>
      </c>
      <c r="G199" s="253"/>
      <c r="H199" s="256">
        <v>194.243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62" t="s">
        <v>142</v>
      </c>
      <c r="AU199" s="262" t="s">
        <v>140</v>
      </c>
      <c r="AV199" s="16" t="s">
        <v>139</v>
      </c>
      <c r="AW199" s="16" t="s">
        <v>33</v>
      </c>
      <c r="AX199" s="16" t="s">
        <v>80</v>
      </c>
      <c r="AY199" s="262" t="s">
        <v>130</v>
      </c>
    </row>
    <row r="200" s="2" customFormat="1">
      <c r="A200" s="40"/>
      <c r="B200" s="41"/>
      <c r="C200" s="206" t="s">
        <v>132</v>
      </c>
      <c r="D200" s="206" t="s">
        <v>134</v>
      </c>
      <c r="E200" s="207" t="s">
        <v>289</v>
      </c>
      <c r="F200" s="208" t="s">
        <v>290</v>
      </c>
      <c r="G200" s="209" t="s">
        <v>166</v>
      </c>
      <c r="H200" s="210">
        <v>30.399999999999999</v>
      </c>
      <c r="I200" s="211"/>
      <c r="J200" s="212">
        <f>ROUND(I200*H200,2)</f>
        <v>0</v>
      </c>
      <c r="K200" s="208" t="s">
        <v>138</v>
      </c>
      <c r="L200" s="46"/>
      <c r="M200" s="213" t="s">
        <v>19</v>
      </c>
      <c r="N200" s="214" t="s">
        <v>43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0.024</v>
      </c>
      <c r="T200" s="216">
        <f>S200*H200</f>
        <v>0.72960000000000003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139</v>
      </c>
      <c r="AT200" s="217" t="s">
        <v>134</v>
      </c>
      <c r="AU200" s="217" t="s">
        <v>140</v>
      </c>
      <c r="AY200" s="19" t="s">
        <v>130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80</v>
      </c>
      <c r="BK200" s="218">
        <f>ROUND(I200*H200,2)</f>
        <v>0</v>
      </c>
      <c r="BL200" s="19" t="s">
        <v>139</v>
      </c>
      <c r="BM200" s="217" t="s">
        <v>291</v>
      </c>
    </row>
    <row r="201" s="13" customFormat="1">
      <c r="A201" s="13"/>
      <c r="B201" s="219"/>
      <c r="C201" s="220"/>
      <c r="D201" s="221" t="s">
        <v>142</v>
      </c>
      <c r="E201" s="222" t="s">
        <v>19</v>
      </c>
      <c r="F201" s="223" t="s">
        <v>292</v>
      </c>
      <c r="G201" s="220"/>
      <c r="H201" s="224">
        <v>30.399999999999999</v>
      </c>
      <c r="I201" s="225"/>
      <c r="J201" s="220"/>
      <c r="K201" s="220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142</v>
      </c>
      <c r="AU201" s="230" t="s">
        <v>140</v>
      </c>
      <c r="AV201" s="13" t="s">
        <v>82</v>
      </c>
      <c r="AW201" s="13" t="s">
        <v>33</v>
      </c>
      <c r="AX201" s="13" t="s">
        <v>72</v>
      </c>
      <c r="AY201" s="230" t="s">
        <v>130</v>
      </c>
    </row>
    <row r="202" s="14" customFormat="1">
      <c r="A202" s="14"/>
      <c r="B202" s="231"/>
      <c r="C202" s="232"/>
      <c r="D202" s="221" t="s">
        <v>142</v>
      </c>
      <c r="E202" s="233" t="s">
        <v>19</v>
      </c>
      <c r="F202" s="234" t="s">
        <v>144</v>
      </c>
      <c r="G202" s="232"/>
      <c r="H202" s="235">
        <v>30.399999999999999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1" t="s">
        <v>142</v>
      </c>
      <c r="AU202" s="241" t="s">
        <v>140</v>
      </c>
      <c r="AV202" s="14" t="s">
        <v>140</v>
      </c>
      <c r="AW202" s="14" t="s">
        <v>33</v>
      </c>
      <c r="AX202" s="14" t="s">
        <v>80</v>
      </c>
      <c r="AY202" s="241" t="s">
        <v>130</v>
      </c>
    </row>
    <row r="203" s="2" customFormat="1">
      <c r="A203" s="40"/>
      <c r="B203" s="41"/>
      <c r="C203" s="206" t="s">
        <v>293</v>
      </c>
      <c r="D203" s="206" t="s">
        <v>134</v>
      </c>
      <c r="E203" s="207" t="s">
        <v>294</v>
      </c>
      <c r="F203" s="208" t="s">
        <v>295</v>
      </c>
      <c r="G203" s="209" t="s">
        <v>147</v>
      </c>
      <c r="H203" s="210">
        <v>189.14599999999999</v>
      </c>
      <c r="I203" s="211"/>
      <c r="J203" s="212">
        <f>ROUND(I203*H203,2)</f>
        <v>0</v>
      </c>
      <c r="K203" s="208" t="s">
        <v>138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0.014999999999999999</v>
      </c>
      <c r="T203" s="216">
        <f>S203*H203</f>
        <v>2.8371899999999997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139</v>
      </c>
      <c r="AT203" s="217" t="s">
        <v>134</v>
      </c>
      <c r="AU203" s="217" t="s">
        <v>140</v>
      </c>
      <c r="AY203" s="19" t="s">
        <v>130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139</v>
      </c>
      <c r="BM203" s="217" t="s">
        <v>296</v>
      </c>
    </row>
    <row r="204" s="15" customFormat="1">
      <c r="A204" s="15"/>
      <c r="B204" s="242"/>
      <c r="C204" s="243"/>
      <c r="D204" s="221" t="s">
        <v>142</v>
      </c>
      <c r="E204" s="244" t="s">
        <v>19</v>
      </c>
      <c r="F204" s="245" t="s">
        <v>297</v>
      </c>
      <c r="G204" s="243"/>
      <c r="H204" s="244" t="s">
        <v>19</v>
      </c>
      <c r="I204" s="246"/>
      <c r="J204" s="243"/>
      <c r="K204" s="243"/>
      <c r="L204" s="247"/>
      <c r="M204" s="248"/>
      <c r="N204" s="249"/>
      <c r="O204" s="249"/>
      <c r="P204" s="249"/>
      <c r="Q204" s="249"/>
      <c r="R204" s="249"/>
      <c r="S204" s="249"/>
      <c r="T204" s="25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1" t="s">
        <v>142</v>
      </c>
      <c r="AU204" s="251" t="s">
        <v>140</v>
      </c>
      <c r="AV204" s="15" t="s">
        <v>80</v>
      </c>
      <c r="AW204" s="15" t="s">
        <v>33</v>
      </c>
      <c r="AX204" s="15" t="s">
        <v>72</v>
      </c>
      <c r="AY204" s="251" t="s">
        <v>130</v>
      </c>
    </row>
    <row r="205" s="13" customFormat="1">
      <c r="A205" s="13"/>
      <c r="B205" s="219"/>
      <c r="C205" s="220"/>
      <c r="D205" s="221" t="s">
        <v>142</v>
      </c>
      <c r="E205" s="222" t="s">
        <v>19</v>
      </c>
      <c r="F205" s="223" t="s">
        <v>298</v>
      </c>
      <c r="G205" s="220"/>
      <c r="H205" s="224">
        <v>51.994</v>
      </c>
      <c r="I205" s="225"/>
      <c r="J205" s="220"/>
      <c r="K205" s="220"/>
      <c r="L205" s="226"/>
      <c r="M205" s="227"/>
      <c r="N205" s="228"/>
      <c r="O205" s="228"/>
      <c r="P205" s="228"/>
      <c r="Q205" s="228"/>
      <c r="R205" s="228"/>
      <c r="S205" s="228"/>
      <c r="T205" s="22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0" t="s">
        <v>142</v>
      </c>
      <c r="AU205" s="230" t="s">
        <v>140</v>
      </c>
      <c r="AV205" s="13" t="s">
        <v>82</v>
      </c>
      <c r="AW205" s="13" t="s">
        <v>33</v>
      </c>
      <c r="AX205" s="13" t="s">
        <v>72</v>
      </c>
      <c r="AY205" s="230" t="s">
        <v>130</v>
      </c>
    </row>
    <row r="206" s="13" customFormat="1">
      <c r="A206" s="13"/>
      <c r="B206" s="219"/>
      <c r="C206" s="220"/>
      <c r="D206" s="221" t="s">
        <v>142</v>
      </c>
      <c r="E206" s="222" t="s">
        <v>19</v>
      </c>
      <c r="F206" s="223" t="s">
        <v>299</v>
      </c>
      <c r="G206" s="220"/>
      <c r="H206" s="224">
        <v>137.15199999999999</v>
      </c>
      <c r="I206" s="225"/>
      <c r="J206" s="220"/>
      <c r="K206" s="220"/>
      <c r="L206" s="226"/>
      <c r="M206" s="227"/>
      <c r="N206" s="228"/>
      <c r="O206" s="228"/>
      <c r="P206" s="228"/>
      <c r="Q206" s="228"/>
      <c r="R206" s="228"/>
      <c r="S206" s="228"/>
      <c r="T206" s="22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0" t="s">
        <v>142</v>
      </c>
      <c r="AU206" s="230" t="s">
        <v>140</v>
      </c>
      <c r="AV206" s="13" t="s">
        <v>82</v>
      </c>
      <c r="AW206" s="13" t="s">
        <v>33</v>
      </c>
      <c r="AX206" s="13" t="s">
        <v>72</v>
      </c>
      <c r="AY206" s="230" t="s">
        <v>130</v>
      </c>
    </row>
    <row r="207" s="14" customFormat="1">
      <c r="A207" s="14"/>
      <c r="B207" s="231"/>
      <c r="C207" s="232"/>
      <c r="D207" s="221" t="s">
        <v>142</v>
      </c>
      <c r="E207" s="233" t="s">
        <v>19</v>
      </c>
      <c r="F207" s="234" t="s">
        <v>144</v>
      </c>
      <c r="G207" s="232"/>
      <c r="H207" s="235">
        <v>189.14599999999999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1" t="s">
        <v>142</v>
      </c>
      <c r="AU207" s="241" t="s">
        <v>140</v>
      </c>
      <c r="AV207" s="14" t="s">
        <v>140</v>
      </c>
      <c r="AW207" s="14" t="s">
        <v>33</v>
      </c>
      <c r="AX207" s="14" t="s">
        <v>80</v>
      </c>
      <c r="AY207" s="241" t="s">
        <v>130</v>
      </c>
    </row>
    <row r="208" s="12" customFormat="1" ht="22.8" customHeight="1">
      <c r="A208" s="12"/>
      <c r="B208" s="190"/>
      <c r="C208" s="191"/>
      <c r="D208" s="192" t="s">
        <v>71</v>
      </c>
      <c r="E208" s="204" t="s">
        <v>300</v>
      </c>
      <c r="F208" s="204" t="s">
        <v>301</v>
      </c>
      <c r="G208" s="191"/>
      <c r="H208" s="191"/>
      <c r="I208" s="194"/>
      <c r="J208" s="205">
        <f>BK208</f>
        <v>0</v>
      </c>
      <c r="K208" s="191"/>
      <c r="L208" s="196"/>
      <c r="M208" s="197"/>
      <c r="N208" s="198"/>
      <c r="O208" s="198"/>
      <c r="P208" s="199">
        <f>SUM(P209:P213)</f>
        <v>0</v>
      </c>
      <c r="Q208" s="198"/>
      <c r="R208" s="199">
        <f>SUM(R209:R213)</f>
        <v>0</v>
      </c>
      <c r="S208" s="198"/>
      <c r="T208" s="200">
        <f>SUM(T209:T213)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1" t="s">
        <v>80</v>
      </c>
      <c r="AT208" s="202" t="s">
        <v>71</v>
      </c>
      <c r="AU208" s="202" t="s">
        <v>80</v>
      </c>
      <c r="AY208" s="201" t="s">
        <v>130</v>
      </c>
      <c r="BK208" s="203">
        <f>SUM(BK209:BK213)</f>
        <v>0</v>
      </c>
    </row>
    <row r="209" s="2" customFormat="1">
      <c r="A209" s="40"/>
      <c r="B209" s="41"/>
      <c r="C209" s="206" t="s">
        <v>302</v>
      </c>
      <c r="D209" s="206" t="s">
        <v>134</v>
      </c>
      <c r="E209" s="207" t="s">
        <v>303</v>
      </c>
      <c r="F209" s="208" t="s">
        <v>304</v>
      </c>
      <c r="G209" s="209" t="s">
        <v>157</v>
      </c>
      <c r="H209" s="210">
        <v>21.925000000000001</v>
      </c>
      <c r="I209" s="211"/>
      <c r="J209" s="212">
        <f>ROUND(I209*H209,2)</f>
        <v>0</v>
      </c>
      <c r="K209" s="208" t="s">
        <v>138</v>
      </c>
      <c r="L209" s="46"/>
      <c r="M209" s="213" t="s">
        <v>19</v>
      </c>
      <c r="N209" s="214" t="s">
        <v>43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139</v>
      </c>
      <c r="AT209" s="217" t="s">
        <v>134</v>
      </c>
      <c r="AU209" s="217" t="s">
        <v>82</v>
      </c>
      <c r="AY209" s="19" t="s">
        <v>130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139</v>
      </c>
      <c r="BM209" s="217" t="s">
        <v>305</v>
      </c>
    </row>
    <row r="210" s="2" customFormat="1" ht="21.75" customHeight="1">
      <c r="A210" s="40"/>
      <c r="B210" s="41"/>
      <c r="C210" s="206" t="s">
        <v>306</v>
      </c>
      <c r="D210" s="206" t="s">
        <v>134</v>
      </c>
      <c r="E210" s="207" t="s">
        <v>307</v>
      </c>
      <c r="F210" s="208" t="s">
        <v>308</v>
      </c>
      <c r="G210" s="209" t="s">
        <v>157</v>
      </c>
      <c r="H210" s="210">
        <v>21.925000000000001</v>
      </c>
      <c r="I210" s="211"/>
      <c r="J210" s="212">
        <f>ROUND(I210*H210,2)</f>
        <v>0</v>
      </c>
      <c r="K210" s="208" t="s">
        <v>138</v>
      </c>
      <c r="L210" s="46"/>
      <c r="M210" s="213" t="s">
        <v>19</v>
      </c>
      <c r="N210" s="214" t="s">
        <v>43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139</v>
      </c>
      <c r="AT210" s="217" t="s">
        <v>134</v>
      </c>
      <c r="AU210" s="217" t="s">
        <v>82</v>
      </c>
      <c r="AY210" s="19" t="s">
        <v>130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80</v>
      </c>
      <c r="BK210" s="218">
        <f>ROUND(I210*H210,2)</f>
        <v>0</v>
      </c>
      <c r="BL210" s="19" t="s">
        <v>139</v>
      </c>
      <c r="BM210" s="217" t="s">
        <v>309</v>
      </c>
    </row>
    <row r="211" s="2" customFormat="1" ht="33" customHeight="1">
      <c r="A211" s="40"/>
      <c r="B211" s="41"/>
      <c r="C211" s="206" t="s">
        <v>310</v>
      </c>
      <c r="D211" s="206" t="s">
        <v>134</v>
      </c>
      <c r="E211" s="207" t="s">
        <v>311</v>
      </c>
      <c r="F211" s="208" t="s">
        <v>312</v>
      </c>
      <c r="G211" s="209" t="s">
        <v>157</v>
      </c>
      <c r="H211" s="210">
        <v>197.32499999999999</v>
      </c>
      <c r="I211" s="211"/>
      <c r="J211" s="212">
        <f>ROUND(I211*H211,2)</f>
        <v>0</v>
      </c>
      <c r="K211" s="208" t="s">
        <v>138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139</v>
      </c>
      <c r="AT211" s="217" t="s">
        <v>134</v>
      </c>
      <c r="AU211" s="217" t="s">
        <v>82</v>
      </c>
      <c r="AY211" s="19" t="s">
        <v>130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139</v>
      </c>
      <c r="BM211" s="217" t="s">
        <v>313</v>
      </c>
    </row>
    <row r="212" s="13" customFormat="1">
      <c r="A212" s="13"/>
      <c r="B212" s="219"/>
      <c r="C212" s="220"/>
      <c r="D212" s="221" t="s">
        <v>142</v>
      </c>
      <c r="E212" s="220"/>
      <c r="F212" s="223" t="s">
        <v>314</v>
      </c>
      <c r="G212" s="220"/>
      <c r="H212" s="224">
        <v>197.32499999999999</v>
      </c>
      <c r="I212" s="225"/>
      <c r="J212" s="220"/>
      <c r="K212" s="220"/>
      <c r="L212" s="226"/>
      <c r="M212" s="227"/>
      <c r="N212" s="228"/>
      <c r="O212" s="228"/>
      <c r="P212" s="228"/>
      <c r="Q212" s="228"/>
      <c r="R212" s="228"/>
      <c r="S212" s="228"/>
      <c r="T212" s="22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0" t="s">
        <v>142</v>
      </c>
      <c r="AU212" s="230" t="s">
        <v>82</v>
      </c>
      <c r="AV212" s="13" t="s">
        <v>82</v>
      </c>
      <c r="AW212" s="13" t="s">
        <v>4</v>
      </c>
      <c r="AX212" s="13" t="s">
        <v>80</v>
      </c>
      <c r="AY212" s="230" t="s">
        <v>130</v>
      </c>
    </row>
    <row r="213" s="2" customFormat="1">
      <c r="A213" s="40"/>
      <c r="B213" s="41"/>
      <c r="C213" s="206" t="s">
        <v>315</v>
      </c>
      <c r="D213" s="206" t="s">
        <v>134</v>
      </c>
      <c r="E213" s="207" t="s">
        <v>316</v>
      </c>
      <c r="F213" s="208" t="s">
        <v>317</v>
      </c>
      <c r="G213" s="209" t="s">
        <v>157</v>
      </c>
      <c r="H213" s="210">
        <v>21.925000000000001</v>
      </c>
      <c r="I213" s="211"/>
      <c r="J213" s="212">
        <f>ROUND(I213*H213,2)</f>
        <v>0</v>
      </c>
      <c r="K213" s="208" t="s">
        <v>138</v>
      </c>
      <c r="L213" s="46"/>
      <c r="M213" s="213" t="s">
        <v>19</v>
      </c>
      <c r="N213" s="214" t="s">
        <v>43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139</v>
      </c>
      <c r="AT213" s="217" t="s">
        <v>134</v>
      </c>
      <c r="AU213" s="217" t="s">
        <v>82</v>
      </c>
      <c r="AY213" s="19" t="s">
        <v>130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80</v>
      </c>
      <c r="BK213" s="218">
        <f>ROUND(I213*H213,2)</f>
        <v>0</v>
      </c>
      <c r="BL213" s="19" t="s">
        <v>139</v>
      </c>
      <c r="BM213" s="217" t="s">
        <v>318</v>
      </c>
    </row>
    <row r="214" s="12" customFormat="1" ht="22.8" customHeight="1">
      <c r="A214" s="12"/>
      <c r="B214" s="190"/>
      <c r="C214" s="191"/>
      <c r="D214" s="192" t="s">
        <v>71</v>
      </c>
      <c r="E214" s="204" t="s">
        <v>319</v>
      </c>
      <c r="F214" s="204" t="s">
        <v>320</v>
      </c>
      <c r="G214" s="191"/>
      <c r="H214" s="191"/>
      <c r="I214" s="194"/>
      <c r="J214" s="205">
        <f>BK214</f>
        <v>0</v>
      </c>
      <c r="K214" s="191"/>
      <c r="L214" s="196"/>
      <c r="M214" s="197"/>
      <c r="N214" s="198"/>
      <c r="O214" s="198"/>
      <c r="P214" s="199">
        <f>P215</f>
        <v>0</v>
      </c>
      <c r="Q214" s="198"/>
      <c r="R214" s="199">
        <f>R215</f>
        <v>0</v>
      </c>
      <c r="S214" s="198"/>
      <c r="T214" s="200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80</v>
      </c>
      <c r="AT214" s="202" t="s">
        <v>71</v>
      </c>
      <c r="AU214" s="202" t="s">
        <v>80</v>
      </c>
      <c r="AY214" s="201" t="s">
        <v>130</v>
      </c>
      <c r="BK214" s="203">
        <f>BK215</f>
        <v>0</v>
      </c>
    </row>
    <row r="215" s="2" customFormat="1" ht="33" customHeight="1">
      <c r="A215" s="40"/>
      <c r="B215" s="41"/>
      <c r="C215" s="206" t="s">
        <v>321</v>
      </c>
      <c r="D215" s="206" t="s">
        <v>134</v>
      </c>
      <c r="E215" s="207" t="s">
        <v>322</v>
      </c>
      <c r="F215" s="208" t="s">
        <v>323</v>
      </c>
      <c r="G215" s="209" t="s">
        <v>157</v>
      </c>
      <c r="H215" s="210">
        <v>54.731000000000002</v>
      </c>
      <c r="I215" s="211"/>
      <c r="J215" s="212">
        <f>ROUND(I215*H215,2)</f>
        <v>0</v>
      </c>
      <c r="K215" s="208" t="s">
        <v>138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139</v>
      </c>
      <c r="AT215" s="217" t="s">
        <v>134</v>
      </c>
      <c r="AU215" s="217" t="s">
        <v>82</v>
      </c>
      <c r="AY215" s="19" t="s">
        <v>130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139</v>
      </c>
      <c r="BM215" s="217" t="s">
        <v>324</v>
      </c>
    </row>
    <row r="216" s="12" customFormat="1" ht="25.92" customHeight="1">
      <c r="A216" s="12"/>
      <c r="B216" s="190"/>
      <c r="C216" s="191"/>
      <c r="D216" s="192" t="s">
        <v>71</v>
      </c>
      <c r="E216" s="193" t="s">
        <v>325</v>
      </c>
      <c r="F216" s="193" t="s">
        <v>326</v>
      </c>
      <c r="G216" s="191"/>
      <c r="H216" s="191"/>
      <c r="I216" s="194"/>
      <c r="J216" s="195">
        <f>BK216</f>
        <v>0</v>
      </c>
      <c r="K216" s="191"/>
      <c r="L216" s="196"/>
      <c r="M216" s="197"/>
      <c r="N216" s="198"/>
      <c r="O216" s="198"/>
      <c r="P216" s="199">
        <f>P217+P224+P309+P321+P342+P354+P366</f>
        <v>0</v>
      </c>
      <c r="Q216" s="198"/>
      <c r="R216" s="199">
        <f>R217+R224+R309+R321+R342+R354+R366</f>
        <v>21.42784103</v>
      </c>
      <c r="S216" s="198"/>
      <c r="T216" s="200">
        <f>T217+T224+T309+T321+T342+T354+T366</f>
        <v>0.14076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1" t="s">
        <v>82</v>
      </c>
      <c r="AT216" s="202" t="s">
        <v>71</v>
      </c>
      <c r="AU216" s="202" t="s">
        <v>72</v>
      </c>
      <c r="AY216" s="201" t="s">
        <v>130</v>
      </c>
      <c r="BK216" s="203">
        <f>BK217+BK224+BK309+BK321+BK342+BK354+BK366</f>
        <v>0</v>
      </c>
    </row>
    <row r="217" s="12" customFormat="1" ht="22.8" customHeight="1">
      <c r="A217" s="12"/>
      <c r="B217" s="190"/>
      <c r="C217" s="191"/>
      <c r="D217" s="192" t="s">
        <v>71</v>
      </c>
      <c r="E217" s="204" t="s">
        <v>327</v>
      </c>
      <c r="F217" s="204" t="s">
        <v>328</v>
      </c>
      <c r="G217" s="191"/>
      <c r="H217" s="191"/>
      <c r="I217" s="194"/>
      <c r="J217" s="205">
        <f>BK217</f>
        <v>0</v>
      </c>
      <c r="K217" s="191"/>
      <c r="L217" s="196"/>
      <c r="M217" s="197"/>
      <c r="N217" s="198"/>
      <c r="O217" s="198"/>
      <c r="P217" s="199">
        <f>SUM(P218:P223)</f>
        <v>0</v>
      </c>
      <c r="Q217" s="198"/>
      <c r="R217" s="199">
        <f>SUM(R218:R223)</f>
        <v>0.047050500000000002</v>
      </c>
      <c r="S217" s="198"/>
      <c r="T217" s="200">
        <f>SUM(T218:T223)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1" t="s">
        <v>80</v>
      </c>
      <c r="AT217" s="202" t="s">
        <v>71</v>
      </c>
      <c r="AU217" s="202" t="s">
        <v>80</v>
      </c>
      <c r="AY217" s="201" t="s">
        <v>130</v>
      </c>
      <c r="BK217" s="203">
        <f>SUM(BK218:BK223)</f>
        <v>0</v>
      </c>
    </row>
    <row r="218" s="2" customFormat="1" ht="16.5" customHeight="1">
      <c r="A218" s="40"/>
      <c r="B218" s="41"/>
      <c r="C218" s="206" t="s">
        <v>329</v>
      </c>
      <c r="D218" s="206" t="s">
        <v>134</v>
      </c>
      <c r="E218" s="207" t="s">
        <v>330</v>
      </c>
      <c r="F218" s="208" t="s">
        <v>331</v>
      </c>
      <c r="G218" s="209" t="s">
        <v>332</v>
      </c>
      <c r="H218" s="210">
        <v>44.810000000000002</v>
      </c>
      <c r="I218" s="211"/>
      <c r="J218" s="212">
        <f>ROUND(I218*H218,2)</f>
        <v>0</v>
      </c>
      <c r="K218" s="208" t="s">
        <v>138</v>
      </c>
      <c r="L218" s="46"/>
      <c r="M218" s="213" t="s">
        <v>19</v>
      </c>
      <c r="N218" s="214" t="s">
        <v>43</v>
      </c>
      <c r="O218" s="86"/>
      <c r="P218" s="215">
        <f>O218*H218</f>
        <v>0</v>
      </c>
      <c r="Q218" s="215">
        <v>5.0000000000000002E-05</v>
      </c>
      <c r="R218" s="215">
        <f>Q218*H218</f>
        <v>0.0022405000000000003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226</v>
      </c>
      <c r="AT218" s="217" t="s">
        <v>134</v>
      </c>
      <c r="AU218" s="217" t="s">
        <v>82</v>
      </c>
      <c r="AY218" s="19" t="s">
        <v>130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226</v>
      </c>
      <c r="BM218" s="217" t="s">
        <v>333</v>
      </c>
    </row>
    <row r="219" s="15" customFormat="1">
      <c r="A219" s="15"/>
      <c r="B219" s="242"/>
      <c r="C219" s="243"/>
      <c r="D219" s="221" t="s">
        <v>142</v>
      </c>
      <c r="E219" s="244" t="s">
        <v>19</v>
      </c>
      <c r="F219" s="245" t="s">
        <v>334</v>
      </c>
      <c r="G219" s="243"/>
      <c r="H219" s="244" t="s">
        <v>19</v>
      </c>
      <c r="I219" s="246"/>
      <c r="J219" s="243"/>
      <c r="K219" s="243"/>
      <c r="L219" s="247"/>
      <c r="M219" s="248"/>
      <c r="N219" s="249"/>
      <c r="O219" s="249"/>
      <c r="P219" s="249"/>
      <c r="Q219" s="249"/>
      <c r="R219" s="249"/>
      <c r="S219" s="249"/>
      <c r="T219" s="25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1" t="s">
        <v>142</v>
      </c>
      <c r="AU219" s="251" t="s">
        <v>82</v>
      </c>
      <c r="AV219" s="15" t="s">
        <v>80</v>
      </c>
      <c r="AW219" s="15" t="s">
        <v>33</v>
      </c>
      <c r="AX219" s="15" t="s">
        <v>72</v>
      </c>
      <c r="AY219" s="251" t="s">
        <v>130</v>
      </c>
    </row>
    <row r="220" s="13" customFormat="1">
      <c r="A220" s="13"/>
      <c r="B220" s="219"/>
      <c r="C220" s="220"/>
      <c r="D220" s="221" t="s">
        <v>142</v>
      </c>
      <c r="E220" s="222" t="s">
        <v>19</v>
      </c>
      <c r="F220" s="223" t="s">
        <v>335</v>
      </c>
      <c r="G220" s="220"/>
      <c r="H220" s="224">
        <v>44.810000000000002</v>
      </c>
      <c r="I220" s="225"/>
      <c r="J220" s="220"/>
      <c r="K220" s="220"/>
      <c r="L220" s="226"/>
      <c r="M220" s="227"/>
      <c r="N220" s="228"/>
      <c r="O220" s="228"/>
      <c r="P220" s="228"/>
      <c r="Q220" s="228"/>
      <c r="R220" s="228"/>
      <c r="S220" s="228"/>
      <c r="T220" s="22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0" t="s">
        <v>142</v>
      </c>
      <c r="AU220" s="230" t="s">
        <v>82</v>
      </c>
      <c r="AV220" s="13" t="s">
        <v>82</v>
      </c>
      <c r="AW220" s="13" t="s">
        <v>33</v>
      </c>
      <c r="AX220" s="13" t="s">
        <v>72</v>
      </c>
      <c r="AY220" s="230" t="s">
        <v>130</v>
      </c>
    </row>
    <row r="221" s="14" customFormat="1">
      <c r="A221" s="14"/>
      <c r="B221" s="231"/>
      <c r="C221" s="232"/>
      <c r="D221" s="221" t="s">
        <v>142</v>
      </c>
      <c r="E221" s="233" t="s">
        <v>19</v>
      </c>
      <c r="F221" s="234" t="s">
        <v>144</v>
      </c>
      <c r="G221" s="232"/>
      <c r="H221" s="235">
        <v>44.810000000000002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1" t="s">
        <v>142</v>
      </c>
      <c r="AU221" s="241" t="s">
        <v>82</v>
      </c>
      <c r="AV221" s="14" t="s">
        <v>140</v>
      </c>
      <c r="AW221" s="14" t="s">
        <v>33</v>
      </c>
      <c r="AX221" s="14" t="s">
        <v>80</v>
      </c>
      <c r="AY221" s="241" t="s">
        <v>130</v>
      </c>
    </row>
    <row r="222" s="2" customFormat="1">
      <c r="A222" s="40"/>
      <c r="B222" s="41"/>
      <c r="C222" s="263" t="s">
        <v>336</v>
      </c>
      <c r="D222" s="263" t="s">
        <v>337</v>
      </c>
      <c r="E222" s="264" t="s">
        <v>338</v>
      </c>
      <c r="F222" s="265" t="s">
        <v>339</v>
      </c>
      <c r="G222" s="266" t="s">
        <v>173</v>
      </c>
      <c r="H222" s="267">
        <v>1</v>
      </c>
      <c r="I222" s="268"/>
      <c r="J222" s="269">
        <f>ROUND(I222*H222,2)</f>
        <v>0</v>
      </c>
      <c r="K222" s="265" t="s">
        <v>19</v>
      </c>
      <c r="L222" s="270"/>
      <c r="M222" s="271" t="s">
        <v>19</v>
      </c>
      <c r="N222" s="272" t="s">
        <v>43</v>
      </c>
      <c r="O222" s="86"/>
      <c r="P222" s="215">
        <f>O222*H222</f>
        <v>0</v>
      </c>
      <c r="Q222" s="215">
        <v>0.044810000000000003</v>
      </c>
      <c r="R222" s="215">
        <f>Q222*H222</f>
        <v>0.044810000000000003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315</v>
      </c>
      <c r="AT222" s="217" t="s">
        <v>337</v>
      </c>
      <c r="AU222" s="217" t="s">
        <v>82</v>
      </c>
      <c r="AY222" s="19" t="s">
        <v>130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80</v>
      </c>
      <c r="BK222" s="218">
        <f>ROUND(I222*H222,2)</f>
        <v>0</v>
      </c>
      <c r="BL222" s="19" t="s">
        <v>226</v>
      </c>
      <c r="BM222" s="217" t="s">
        <v>340</v>
      </c>
    </row>
    <row r="223" s="2" customFormat="1">
      <c r="A223" s="40"/>
      <c r="B223" s="41"/>
      <c r="C223" s="206" t="s">
        <v>341</v>
      </c>
      <c r="D223" s="206" t="s">
        <v>134</v>
      </c>
      <c r="E223" s="207" t="s">
        <v>342</v>
      </c>
      <c r="F223" s="208" t="s">
        <v>343</v>
      </c>
      <c r="G223" s="209" t="s">
        <v>157</v>
      </c>
      <c r="H223" s="210">
        <v>0.047</v>
      </c>
      <c r="I223" s="211"/>
      <c r="J223" s="212">
        <f>ROUND(I223*H223,2)</f>
        <v>0</v>
      </c>
      <c r="K223" s="208" t="s">
        <v>138</v>
      </c>
      <c r="L223" s="46"/>
      <c r="M223" s="213" t="s">
        <v>19</v>
      </c>
      <c r="N223" s="214" t="s">
        <v>43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226</v>
      </c>
      <c r="AT223" s="217" t="s">
        <v>134</v>
      </c>
      <c r="AU223" s="217" t="s">
        <v>82</v>
      </c>
      <c r="AY223" s="19" t="s">
        <v>130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80</v>
      </c>
      <c r="BK223" s="218">
        <f>ROUND(I223*H223,2)</f>
        <v>0</v>
      </c>
      <c r="BL223" s="19" t="s">
        <v>226</v>
      </c>
      <c r="BM223" s="217" t="s">
        <v>344</v>
      </c>
    </row>
    <row r="224" s="12" customFormat="1" ht="22.8" customHeight="1">
      <c r="A224" s="12"/>
      <c r="B224" s="190"/>
      <c r="C224" s="191"/>
      <c r="D224" s="192" t="s">
        <v>71</v>
      </c>
      <c r="E224" s="204" t="s">
        <v>345</v>
      </c>
      <c r="F224" s="204" t="s">
        <v>346</v>
      </c>
      <c r="G224" s="191"/>
      <c r="H224" s="191"/>
      <c r="I224" s="194"/>
      <c r="J224" s="205">
        <f>BK224</f>
        <v>0</v>
      </c>
      <c r="K224" s="191"/>
      <c r="L224" s="196"/>
      <c r="M224" s="197"/>
      <c r="N224" s="198"/>
      <c r="O224" s="198"/>
      <c r="P224" s="199">
        <f>SUM(P225:P308)</f>
        <v>0</v>
      </c>
      <c r="Q224" s="198"/>
      <c r="R224" s="199">
        <f>SUM(R225:R308)</f>
        <v>8.9461631100000005</v>
      </c>
      <c r="S224" s="198"/>
      <c r="T224" s="200">
        <f>SUM(T225:T308)</f>
        <v>0.14076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1" t="s">
        <v>82</v>
      </c>
      <c r="AT224" s="202" t="s">
        <v>71</v>
      </c>
      <c r="AU224" s="202" t="s">
        <v>80</v>
      </c>
      <c r="AY224" s="201" t="s">
        <v>130</v>
      </c>
      <c r="BK224" s="203">
        <f>SUM(BK225:BK308)</f>
        <v>0</v>
      </c>
    </row>
    <row r="225" s="2" customFormat="1" ht="16.5" customHeight="1">
      <c r="A225" s="40"/>
      <c r="B225" s="41"/>
      <c r="C225" s="206" t="s">
        <v>347</v>
      </c>
      <c r="D225" s="206" t="s">
        <v>134</v>
      </c>
      <c r="E225" s="207" t="s">
        <v>348</v>
      </c>
      <c r="F225" s="208" t="s">
        <v>349</v>
      </c>
      <c r="G225" s="209" t="s">
        <v>147</v>
      </c>
      <c r="H225" s="210">
        <v>9</v>
      </c>
      <c r="I225" s="211"/>
      <c r="J225" s="212">
        <f>ROUND(I225*H225,2)</f>
        <v>0</v>
      </c>
      <c r="K225" s="208" t="s">
        <v>138</v>
      </c>
      <c r="L225" s="46"/>
      <c r="M225" s="213" t="s">
        <v>19</v>
      </c>
      <c r="N225" s="214" t="s">
        <v>43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226</v>
      </c>
      <c r="AT225" s="217" t="s">
        <v>134</v>
      </c>
      <c r="AU225" s="217" t="s">
        <v>82</v>
      </c>
      <c r="AY225" s="19" t="s">
        <v>130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80</v>
      </c>
      <c r="BK225" s="218">
        <f>ROUND(I225*H225,2)</f>
        <v>0</v>
      </c>
      <c r="BL225" s="19" t="s">
        <v>226</v>
      </c>
      <c r="BM225" s="217" t="s">
        <v>350</v>
      </c>
    </row>
    <row r="226" s="15" customFormat="1">
      <c r="A226" s="15"/>
      <c r="B226" s="242"/>
      <c r="C226" s="243"/>
      <c r="D226" s="221" t="s">
        <v>142</v>
      </c>
      <c r="E226" s="244" t="s">
        <v>19</v>
      </c>
      <c r="F226" s="245" t="s">
        <v>351</v>
      </c>
      <c r="G226" s="243"/>
      <c r="H226" s="244" t="s">
        <v>19</v>
      </c>
      <c r="I226" s="246"/>
      <c r="J226" s="243"/>
      <c r="K226" s="243"/>
      <c r="L226" s="247"/>
      <c r="M226" s="248"/>
      <c r="N226" s="249"/>
      <c r="O226" s="249"/>
      <c r="P226" s="249"/>
      <c r="Q226" s="249"/>
      <c r="R226" s="249"/>
      <c r="S226" s="249"/>
      <c r="T226" s="25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1" t="s">
        <v>142</v>
      </c>
      <c r="AU226" s="251" t="s">
        <v>82</v>
      </c>
      <c r="AV226" s="15" t="s">
        <v>80</v>
      </c>
      <c r="AW226" s="15" t="s">
        <v>33</v>
      </c>
      <c r="AX226" s="15" t="s">
        <v>72</v>
      </c>
      <c r="AY226" s="251" t="s">
        <v>130</v>
      </c>
    </row>
    <row r="227" s="13" customFormat="1">
      <c r="A227" s="13"/>
      <c r="B227" s="219"/>
      <c r="C227" s="220"/>
      <c r="D227" s="221" t="s">
        <v>142</v>
      </c>
      <c r="E227" s="222" t="s">
        <v>19</v>
      </c>
      <c r="F227" s="223" t="s">
        <v>352</v>
      </c>
      <c r="G227" s="220"/>
      <c r="H227" s="224">
        <v>9</v>
      </c>
      <c r="I227" s="225"/>
      <c r="J227" s="220"/>
      <c r="K227" s="220"/>
      <c r="L227" s="226"/>
      <c r="M227" s="227"/>
      <c r="N227" s="228"/>
      <c r="O227" s="228"/>
      <c r="P227" s="228"/>
      <c r="Q227" s="228"/>
      <c r="R227" s="228"/>
      <c r="S227" s="228"/>
      <c r="T227" s="22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0" t="s">
        <v>142</v>
      </c>
      <c r="AU227" s="230" t="s">
        <v>82</v>
      </c>
      <c r="AV227" s="13" t="s">
        <v>82</v>
      </c>
      <c r="AW227" s="13" t="s">
        <v>33</v>
      </c>
      <c r="AX227" s="13" t="s">
        <v>72</v>
      </c>
      <c r="AY227" s="230" t="s">
        <v>130</v>
      </c>
    </row>
    <row r="228" s="14" customFormat="1">
      <c r="A228" s="14"/>
      <c r="B228" s="231"/>
      <c r="C228" s="232"/>
      <c r="D228" s="221" t="s">
        <v>142</v>
      </c>
      <c r="E228" s="233" t="s">
        <v>19</v>
      </c>
      <c r="F228" s="234" t="s">
        <v>144</v>
      </c>
      <c r="G228" s="232"/>
      <c r="H228" s="235">
        <v>9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1" t="s">
        <v>142</v>
      </c>
      <c r="AU228" s="241" t="s">
        <v>82</v>
      </c>
      <c r="AV228" s="14" t="s">
        <v>140</v>
      </c>
      <c r="AW228" s="14" t="s">
        <v>33</v>
      </c>
      <c r="AX228" s="14" t="s">
        <v>80</v>
      </c>
      <c r="AY228" s="241" t="s">
        <v>130</v>
      </c>
    </row>
    <row r="229" s="2" customFormat="1">
      <c r="A229" s="40"/>
      <c r="B229" s="41"/>
      <c r="C229" s="206" t="s">
        <v>353</v>
      </c>
      <c r="D229" s="206" t="s">
        <v>134</v>
      </c>
      <c r="E229" s="207" t="s">
        <v>354</v>
      </c>
      <c r="F229" s="208" t="s">
        <v>355</v>
      </c>
      <c r="G229" s="209" t="s">
        <v>173</v>
      </c>
      <c r="H229" s="210">
        <v>7</v>
      </c>
      <c r="I229" s="211"/>
      <c r="J229" s="212">
        <f>ROUND(I229*H229,2)</f>
        <v>0</v>
      </c>
      <c r="K229" s="208" t="s">
        <v>138</v>
      </c>
      <c r="L229" s="46"/>
      <c r="M229" s="213" t="s">
        <v>19</v>
      </c>
      <c r="N229" s="214" t="s">
        <v>43</v>
      </c>
      <c r="O229" s="86"/>
      <c r="P229" s="215">
        <f>O229*H229</f>
        <v>0</v>
      </c>
      <c r="Q229" s="215">
        <v>0.0026700000000000001</v>
      </c>
      <c r="R229" s="215">
        <f>Q229*H229</f>
        <v>0.018690000000000002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226</v>
      </c>
      <c r="AT229" s="217" t="s">
        <v>134</v>
      </c>
      <c r="AU229" s="217" t="s">
        <v>82</v>
      </c>
      <c r="AY229" s="19" t="s">
        <v>130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80</v>
      </c>
      <c r="BK229" s="218">
        <f>ROUND(I229*H229,2)</f>
        <v>0</v>
      </c>
      <c r="BL229" s="19" t="s">
        <v>226</v>
      </c>
      <c r="BM229" s="217" t="s">
        <v>356</v>
      </c>
    </row>
    <row r="230" s="2" customFormat="1" ht="16.5" customHeight="1">
      <c r="A230" s="40"/>
      <c r="B230" s="41"/>
      <c r="C230" s="263" t="s">
        <v>357</v>
      </c>
      <c r="D230" s="273" t="s">
        <v>337</v>
      </c>
      <c r="E230" s="264" t="s">
        <v>358</v>
      </c>
      <c r="F230" s="265" t="s">
        <v>359</v>
      </c>
      <c r="G230" s="266" t="s">
        <v>173</v>
      </c>
      <c r="H230" s="267">
        <v>7</v>
      </c>
      <c r="I230" s="268"/>
      <c r="J230" s="269">
        <f>ROUND(I230*H230,2)</f>
        <v>0</v>
      </c>
      <c r="K230" s="265" t="s">
        <v>19</v>
      </c>
      <c r="L230" s="270"/>
      <c r="M230" s="271" t="s">
        <v>19</v>
      </c>
      <c r="N230" s="272" t="s">
        <v>43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315</v>
      </c>
      <c r="AT230" s="217" t="s">
        <v>337</v>
      </c>
      <c r="AU230" s="217" t="s">
        <v>82</v>
      </c>
      <c r="AY230" s="19" t="s">
        <v>130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80</v>
      </c>
      <c r="BK230" s="218">
        <f>ROUND(I230*H230,2)</f>
        <v>0</v>
      </c>
      <c r="BL230" s="19" t="s">
        <v>226</v>
      </c>
      <c r="BM230" s="217" t="s">
        <v>360</v>
      </c>
    </row>
    <row r="231" s="2" customFormat="1">
      <c r="A231" s="40"/>
      <c r="B231" s="41"/>
      <c r="C231" s="206" t="s">
        <v>361</v>
      </c>
      <c r="D231" s="206" t="s">
        <v>134</v>
      </c>
      <c r="E231" s="207" t="s">
        <v>362</v>
      </c>
      <c r="F231" s="208" t="s">
        <v>363</v>
      </c>
      <c r="G231" s="209" t="s">
        <v>166</v>
      </c>
      <c r="H231" s="210">
        <v>12</v>
      </c>
      <c r="I231" s="211"/>
      <c r="J231" s="212">
        <f>ROUND(I231*H231,2)</f>
        <v>0</v>
      </c>
      <c r="K231" s="208" t="s">
        <v>138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0.011730000000000001</v>
      </c>
      <c r="T231" s="216">
        <f>S231*H231</f>
        <v>0.14076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226</v>
      </c>
      <c r="AT231" s="217" t="s">
        <v>134</v>
      </c>
      <c r="AU231" s="217" t="s">
        <v>82</v>
      </c>
      <c r="AY231" s="19" t="s">
        <v>130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226</v>
      </c>
      <c r="BM231" s="217" t="s">
        <v>364</v>
      </c>
    </row>
    <row r="232" s="15" customFormat="1">
      <c r="A232" s="15"/>
      <c r="B232" s="242"/>
      <c r="C232" s="243"/>
      <c r="D232" s="221" t="s">
        <v>142</v>
      </c>
      <c r="E232" s="244" t="s">
        <v>19</v>
      </c>
      <c r="F232" s="245" t="s">
        <v>365</v>
      </c>
      <c r="G232" s="243"/>
      <c r="H232" s="244" t="s">
        <v>19</v>
      </c>
      <c r="I232" s="246"/>
      <c r="J232" s="243"/>
      <c r="K232" s="243"/>
      <c r="L232" s="247"/>
      <c r="M232" s="248"/>
      <c r="N232" s="249"/>
      <c r="O232" s="249"/>
      <c r="P232" s="249"/>
      <c r="Q232" s="249"/>
      <c r="R232" s="249"/>
      <c r="S232" s="249"/>
      <c r="T232" s="25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1" t="s">
        <v>142</v>
      </c>
      <c r="AU232" s="251" t="s">
        <v>82</v>
      </c>
      <c r="AV232" s="15" t="s">
        <v>80</v>
      </c>
      <c r="AW232" s="15" t="s">
        <v>33</v>
      </c>
      <c r="AX232" s="15" t="s">
        <v>72</v>
      </c>
      <c r="AY232" s="251" t="s">
        <v>130</v>
      </c>
    </row>
    <row r="233" s="13" customFormat="1">
      <c r="A233" s="13"/>
      <c r="B233" s="219"/>
      <c r="C233" s="220"/>
      <c r="D233" s="221" t="s">
        <v>142</v>
      </c>
      <c r="E233" s="222" t="s">
        <v>19</v>
      </c>
      <c r="F233" s="223" t="s">
        <v>366</v>
      </c>
      <c r="G233" s="220"/>
      <c r="H233" s="224">
        <v>12</v>
      </c>
      <c r="I233" s="225"/>
      <c r="J233" s="220"/>
      <c r="K233" s="220"/>
      <c r="L233" s="226"/>
      <c r="M233" s="227"/>
      <c r="N233" s="228"/>
      <c r="O233" s="228"/>
      <c r="P233" s="228"/>
      <c r="Q233" s="228"/>
      <c r="R233" s="228"/>
      <c r="S233" s="228"/>
      <c r="T233" s="22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0" t="s">
        <v>142</v>
      </c>
      <c r="AU233" s="230" t="s">
        <v>82</v>
      </c>
      <c r="AV233" s="13" t="s">
        <v>82</v>
      </c>
      <c r="AW233" s="13" t="s">
        <v>33</v>
      </c>
      <c r="AX233" s="13" t="s">
        <v>72</v>
      </c>
      <c r="AY233" s="230" t="s">
        <v>130</v>
      </c>
    </row>
    <row r="234" s="14" customFormat="1">
      <c r="A234" s="14"/>
      <c r="B234" s="231"/>
      <c r="C234" s="232"/>
      <c r="D234" s="221" t="s">
        <v>142</v>
      </c>
      <c r="E234" s="233" t="s">
        <v>19</v>
      </c>
      <c r="F234" s="234" t="s">
        <v>144</v>
      </c>
      <c r="G234" s="232"/>
      <c r="H234" s="235">
        <v>12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1" t="s">
        <v>142</v>
      </c>
      <c r="AU234" s="241" t="s">
        <v>82</v>
      </c>
      <c r="AV234" s="14" t="s">
        <v>140</v>
      </c>
      <c r="AW234" s="14" t="s">
        <v>33</v>
      </c>
      <c r="AX234" s="14" t="s">
        <v>80</v>
      </c>
      <c r="AY234" s="241" t="s">
        <v>130</v>
      </c>
    </row>
    <row r="235" s="2" customFormat="1" ht="16.5" customHeight="1">
      <c r="A235" s="40"/>
      <c r="B235" s="41"/>
      <c r="C235" s="206" t="s">
        <v>367</v>
      </c>
      <c r="D235" s="206" t="s">
        <v>134</v>
      </c>
      <c r="E235" s="207" t="s">
        <v>368</v>
      </c>
      <c r="F235" s="208" t="s">
        <v>369</v>
      </c>
      <c r="G235" s="209" t="s">
        <v>147</v>
      </c>
      <c r="H235" s="210">
        <v>155.28100000000001</v>
      </c>
      <c r="I235" s="211"/>
      <c r="J235" s="212">
        <f>ROUND(I235*H235,2)</f>
        <v>0</v>
      </c>
      <c r="K235" s="208" t="s">
        <v>138</v>
      </c>
      <c r="L235" s="46"/>
      <c r="M235" s="213" t="s">
        <v>19</v>
      </c>
      <c r="N235" s="214" t="s">
        <v>43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226</v>
      </c>
      <c r="AT235" s="217" t="s">
        <v>134</v>
      </c>
      <c r="AU235" s="217" t="s">
        <v>82</v>
      </c>
      <c r="AY235" s="19" t="s">
        <v>130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226</v>
      </c>
      <c r="BM235" s="217" t="s">
        <v>370</v>
      </c>
    </row>
    <row r="236" s="15" customFormat="1">
      <c r="A236" s="15"/>
      <c r="B236" s="242"/>
      <c r="C236" s="243"/>
      <c r="D236" s="221" t="s">
        <v>142</v>
      </c>
      <c r="E236" s="244" t="s">
        <v>19</v>
      </c>
      <c r="F236" s="245" t="s">
        <v>371</v>
      </c>
      <c r="G236" s="243"/>
      <c r="H236" s="244" t="s">
        <v>19</v>
      </c>
      <c r="I236" s="246"/>
      <c r="J236" s="243"/>
      <c r="K236" s="243"/>
      <c r="L236" s="247"/>
      <c r="M236" s="248"/>
      <c r="N236" s="249"/>
      <c r="O236" s="249"/>
      <c r="P236" s="249"/>
      <c r="Q236" s="249"/>
      <c r="R236" s="249"/>
      <c r="S236" s="249"/>
      <c r="T236" s="25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1" t="s">
        <v>142</v>
      </c>
      <c r="AU236" s="251" t="s">
        <v>82</v>
      </c>
      <c r="AV236" s="15" t="s">
        <v>80</v>
      </c>
      <c r="AW236" s="15" t="s">
        <v>33</v>
      </c>
      <c r="AX236" s="15" t="s">
        <v>72</v>
      </c>
      <c r="AY236" s="251" t="s">
        <v>130</v>
      </c>
    </row>
    <row r="237" s="13" customFormat="1">
      <c r="A237" s="13"/>
      <c r="B237" s="219"/>
      <c r="C237" s="220"/>
      <c r="D237" s="221" t="s">
        <v>142</v>
      </c>
      <c r="E237" s="222" t="s">
        <v>19</v>
      </c>
      <c r="F237" s="223" t="s">
        <v>372</v>
      </c>
      <c r="G237" s="220"/>
      <c r="H237" s="224">
        <v>42.402999999999999</v>
      </c>
      <c r="I237" s="225"/>
      <c r="J237" s="220"/>
      <c r="K237" s="220"/>
      <c r="L237" s="226"/>
      <c r="M237" s="227"/>
      <c r="N237" s="228"/>
      <c r="O237" s="228"/>
      <c r="P237" s="228"/>
      <c r="Q237" s="228"/>
      <c r="R237" s="228"/>
      <c r="S237" s="228"/>
      <c r="T237" s="22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0" t="s">
        <v>142</v>
      </c>
      <c r="AU237" s="230" t="s">
        <v>82</v>
      </c>
      <c r="AV237" s="13" t="s">
        <v>82</v>
      </c>
      <c r="AW237" s="13" t="s">
        <v>33</v>
      </c>
      <c r="AX237" s="13" t="s">
        <v>72</v>
      </c>
      <c r="AY237" s="230" t="s">
        <v>130</v>
      </c>
    </row>
    <row r="238" s="13" customFormat="1">
      <c r="A238" s="13"/>
      <c r="B238" s="219"/>
      <c r="C238" s="220"/>
      <c r="D238" s="221" t="s">
        <v>142</v>
      </c>
      <c r="E238" s="222" t="s">
        <v>19</v>
      </c>
      <c r="F238" s="223" t="s">
        <v>373</v>
      </c>
      <c r="G238" s="220"/>
      <c r="H238" s="224">
        <v>27.834</v>
      </c>
      <c r="I238" s="225"/>
      <c r="J238" s="220"/>
      <c r="K238" s="220"/>
      <c r="L238" s="226"/>
      <c r="M238" s="227"/>
      <c r="N238" s="228"/>
      <c r="O238" s="228"/>
      <c r="P238" s="228"/>
      <c r="Q238" s="228"/>
      <c r="R238" s="228"/>
      <c r="S238" s="228"/>
      <c r="T238" s="22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0" t="s">
        <v>142</v>
      </c>
      <c r="AU238" s="230" t="s">
        <v>82</v>
      </c>
      <c r="AV238" s="13" t="s">
        <v>82</v>
      </c>
      <c r="AW238" s="13" t="s">
        <v>33</v>
      </c>
      <c r="AX238" s="13" t="s">
        <v>72</v>
      </c>
      <c r="AY238" s="230" t="s">
        <v>130</v>
      </c>
    </row>
    <row r="239" s="14" customFormat="1">
      <c r="A239" s="14"/>
      <c r="B239" s="231"/>
      <c r="C239" s="232"/>
      <c r="D239" s="221" t="s">
        <v>142</v>
      </c>
      <c r="E239" s="233" t="s">
        <v>19</v>
      </c>
      <c r="F239" s="234" t="s">
        <v>144</v>
      </c>
      <c r="G239" s="232"/>
      <c r="H239" s="235">
        <v>70.236999999999995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1" t="s">
        <v>142</v>
      </c>
      <c r="AU239" s="241" t="s">
        <v>82</v>
      </c>
      <c r="AV239" s="14" t="s">
        <v>140</v>
      </c>
      <c r="AW239" s="14" t="s">
        <v>33</v>
      </c>
      <c r="AX239" s="14" t="s">
        <v>72</v>
      </c>
      <c r="AY239" s="241" t="s">
        <v>130</v>
      </c>
    </row>
    <row r="240" s="15" customFormat="1">
      <c r="A240" s="15"/>
      <c r="B240" s="242"/>
      <c r="C240" s="243"/>
      <c r="D240" s="221" t="s">
        <v>142</v>
      </c>
      <c r="E240" s="244" t="s">
        <v>19</v>
      </c>
      <c r="F240" s="245" t="s">
        <v>374</v>
      </c>
      <c r="G240" s="243"/>
      <c r="H240" s="244" t="s">
        <v>19</v>
      </c>
      <c r="I240" s="246"/>
      <c r="J240" s="243"/>
      <c r="K240" s="243"/>
      <c r="L240" s="247"/>
      <c r="M240" s="248"/>
      <c r="N240" s="249"/>
      <c r="O240" s="249"/>
      <c r="P240" s="249"/>
      <c r="Q240" s="249"/>
      <c r="R240" s="249"/>
      <c r="S240" s="249"/>
      <c r="T240" s="25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1" t="s">
        <v>142</v>
      </c>
      <c r="AU240" s="251" t="s">
        <v>82</v>
      </c>
      <c r="AV240" s="15" t="s">
        <v>80</v>
      </c>
      <c r="AW240" s="15" t="s">
        <v>33</v>
      </c>
      <c r="AX240" s="15" t="s">
        <v>72</v>
      </c>
      <c r="AY240" s="251" t="s">
        <v>130</v>
      </c>
    </row>
    <row r="241" s="13" customFormat="1">
      <c r="A241" s="13"/>
      <c r="B241" s="219"/>
      <c r="C241" s="220"/>
      <c r="D241" s="221" t="s">
        <v>142</v>
      </c>
      <c r="E241" s="222" t="s">
        <v>19</v>
      </c>
      <c r="F241" s="223" t="s">
        <v>286</v>
      </c>
      <c r="G241" s="220"/>
      <c r="H241" s="224">
        <v>80.956999999999994</v>
      </c>
      <c r="I241" s="225"/>
      <c r="J241" s="220"/>
      <c r="K241" s="220"/>
      <c r="L241" s="226"/>
      <c r="M241" s="227"/>
      <c r="N241" s="228"/>
      <c r="O241" s="228"/>
      <c r="P241" s="228"/>
      <c r="Q241" s="228"/>
      <c r="R241" s="228"/>
      <c r="S241" s="228"/>
      <c r="T241" s="22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0" t="s">
        <v>142</v>
      </c>
      <c r="AU241" s="230" t="s">
        <v>82</v>
      </c>
      <c r="AV241" s="13" t="s">
        <v>82</v>
      </c>
      <c r="AW241" s="13" t="s">
        <v>33</v>
      </c>
      <c r="AX241" s="13" t="s">
        <v>72</v>
      </c>
      <c r="AY241" s="230" t="s">
        <v>130</v>
      </c>
    </row>
    <row r="242" s="13" customFormat="1">
      <c r="A242" s="13"/>
      <c r="B242" s="219"/>
      <c r="C242" s="220"/>
      <c r="D242" s="221" t="s">
        <v>142</v>
      </c>
      <c r="E242" s="222" t="s">
        <v>19</v>
      </c>
      <c r="F242" s="223" t="s">
        <v>375</v>
      </c>
      <c r="G242" s="220"/>
      <c r="H242" s="224">
        <v>4.0869999999999997</v>
      </c>
      <c r="I242" s="225"/>
      <c r="J242" s="220"/>
      <c r="K242" s="220"/>
      <c r="L242" s="226"/>
      <c r="M242" s="227"/>
      <c r="N242" s="228"/>
      <c r="O242" s="228"/>
      <c r="P242" s="228"/>
      <c r="Q242" s="228"/>
      <c r="R242" s="228"/>
      <c r="S242" s="228"/>
      <c r="T242" s="22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0" t="s">
        <v>142</v>
      </c>
      <c r="AU242" s="230" t="s">
        <v>82</v>
      </c>
      <c r="AV242" s="13" t="s">
        <v>82</v>
      </c>
      <c r="AW242" s="13" t="s">
        <v>33</v>
      </c>
      <c r="AX242" s="13" t="s">
        <v>72</v>
      </c>
      <c r="AY242" s="230" t="s">
        <v>130</v>
      </c>
    </row>
    <row r="243" s="14" customFormat="1">
      <c r="A243" s="14"/>
      <c r="B243" s="231"/>
      <c r="C243" s="232"/>
      <c r="D243" s="221" t="s">
        <v>142</v>
      </c>
      <c r="E243" s="233" t="s">
        <v>19</v>
      </c>
      <c r="F243" s="234" t="s">
        <v>144</v>
      </c>
      <c r="G243" s="232"/>
      <c r="H243" s="235">
        <v>85.043999999999997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1" t="s">
        <v>142</v>
      </c>
      <c r="AU243" s="241" t="s">
        <v>82</v>
      </c>
      <c r="AV243" s="14" t="s">
        <v>140</v>
      </c>
      <c r="AW243" s="14" t="s">
        <v>33</v>
      </c>
      <c r="AX243" s="14" t="s">
        <v>72</v>
      </c>
      <c r="AY243" s="241" t="s">
        <v>130</v>
      </c>
    </row>
    <row r="244" s="16" customFormat="1">
      <c r="A244" s="16"/>
      <c r="B244" s="252"/>
      <c r="C244" s="253"/>
      <c r="D244" s="221" t="s">
        <v>142</v>
      </c>
      <c r="E244" s="254" t="s">
        <v>19</v>
      </c>
      <c r="F244" s="255" t="s">
        <v>288</v>
      </c>
      <c r="G244" s="253"/>
      <c r="H244" s="256">
        <v>155.28099999999998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62" t="s">
        <v>142</v>
      </c>
      <c r="AU244" s="262" t="s">
        <v>82</v>
      </c>
      <c r="AV244" s="16" t="s">
        <v>139</v>
      </c>
      <c r="AW244" s="16" t="s">
        <v>33</v>
      </c>
      <c r="AX244" s="16" t="s">
        <v>80</v>
      </c>
      <c r="AY244" s="262" t="s">
        <v>130</v>
      </c>
    </row>
    <row r="245" s="2" customFormat="1" ht="16.5" customHeight="1">
      <c r="A245" s="40"/>
      <c r="B245" s="41"/>
      <c r="C245" s="206" t="s">
        <v>376</v>
      </c>
      <c r="D245" s="206" t="s">
        <v>134</v>
      </c>
      <c r="E245" s="207" t="s">
        <v>377</v>
      </c>
      <c r="F245" s="208" t="s">
        <v>378</v>
      </c>
      <c r="G245" s="209" t="s">
        <v>166</v>
      </c>
      <c r="H245" s="210">
        <v>130</v>
      </c>
      <c r="I245" s="211"/>
      <c r="J245" s="212">
        <f>ROUND(I245*H245,2)</f>
        <v>0</v>
      </c>
      <c r="K245" s="208" t="s">
        <v>138</v>
      </c>
      <c r="L245" s="46"/>
      <c r="M245" s="213" t="s">
        <v>19</v>
      </c>
      <c r="N245" s="214" t="s">
        <v>43</v>
      </c>
      <c r="O245" s="86"/>
      <c r="P245" s="215">
        <f>O245*H245</f>
        <v>0</v>
      </c>
      <c r="Q245" s="215">
        <v>1.0000000000000001E-05</v>
      </c>
      <c r="R245" s="215">
        <f>Q245*H245</f>
        <v>0.0013000000000000002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226</v>
      </c>
      <c r="AT245" s="217" t="s">
        <v>134</v>
      </c>
      <c r="AU245" s="217" t="s">
        <v>82</v>
      </c>
      <c r="AY245" s="19" t="s">
        <v>130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226</v>
      </c>
      <c r="BM245" s="217" t="s">
        <v>379</v>
      </c>
    </row>
    <row r="246" s="15" customFormat="1">
      <c r="A246" s="15"/>
      <c r="B246" s="242"/>
      <c r="C246" s="243"/>
      <c r="D246" s="221" t="s">
        <v>142</v>
      </c>
      <c r="E246" s="244" t="s">
        <v>19</v>
      </c>
      <c r="F246" s="245" t="s">
        <v>371</v>
      </c>
      <c r="G246" s="243"/>
      <c r="H246" s="244" t="s">
        <v>19</v>
      </c>
      <c r="I246" s="246"/>
      <c r="J246" s="243"/>
      <c r="K246" s="243"/>
      <c r="L246" s="247"/>
      <c r="M246" s="248"/>
      <c r="N246" s="249"/>
      <c r="O246" s="249"/>
      <c r="P246" s="249"/>
      <c r="Q246" s="249"/>
      <c r="R246" s="249"/>
      <c r="S246" s="249"/>
      <c r="T246" s="25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1" t="s">
        <v>142</v>
      </c>
      <c r="AU246" s="251" t="s">
        <v>82</v>
      </c>
      <c r="AV246" s="15" t="s">
        <v>80</v>
      </c>
      <c r="AW246" s="15" t="s">
        <v>33</v>
      </c>
      <c r="AX246" s="15" t="s">
        <v>72</v>
      </c>
      <c r="AY246" s="251" t="s">
        <v>130</v>
      </c>
    </row>
    <row r="247" s="15" customFormat="1">
      <c r="A247" s="15"/>
      <c r="B247" s="242"/>
      <c r="C247" s="243"/>
      <c r="D247" s="221" t="s">
        <v>142</v>
      </c>
      <c r="E247" s="244" t="s">
        <v>19</v>
      </c>
      <c r="F247" s="245" t="s">
        <v>380</v>
      </c>
      <c r="G247" s="243"/>
      <c r="H247" s="244" t="s">
        <v>19</v>
      </c>
      <c r="I247" s="246"/>
      <c r="J247" s="243"/>
      <c r="K247" s="243"/>
      <c r="L247" s="247"/>
      <c r="M247" s="248"/>
      <c r="N247" s="249"/>
      <c r="O247" s="249"/>
      <c r="P247" s="249"/>
      <c r="Q247" s="249"/>
      <c r="R247" s="249"/>
      <c r="S247" s="249"/>
      <c r="T247" s="25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1" t="s">
        <v>142</v>
      </c>
      <c r="AU247" s="251" t="s">
        <v>82</v>
      </c>
      <c r="AV247" s="15" t="s">
        <v>80</v>
      </c>
      <c r="AW247" s="15" t="s">
        <v>33</v>
      </c>
      <c r="AX247" s="15" t="s">
        <v>72</v>
      </c>
      <c r="AY247" s="251" t="s">
        <v>130</v>
      </c>
    </row>
    <row r="248" s="13" customFormat="1">
      <c r="A248" s="13"/>
      <c r="B248" s="219"/>
      <c r="C248" s="220"/>
      <c r="D248" s="221" t="s">
        <v>142</v>
      </c>
      <c r="E248" s="222" t="s">
        <v>19</v>
      </c>
      <c r="F248" s="223" t="s">
        <v>381</v>
      </c>
      <c r="G248" s="220"/>
      <c r="H248" s="224">
        <v>130</v>
      </c>
      <c r="I248" s="225"/>
      <c r="J248" s="220"/>
      <c r="K248" s="220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142</v>
      </c>
      <c r="AU248" s="230" t="s">
        <v>82</v>
      </c>
      <c r="AV248" s="13" t="s">
        <v>82</v>
      </c>
      <c r="AW248" s="13" t="s">
        <v>33</v>
      </c>
      <c r="AX248" s="13" t="s">
        <v>72</v>
      </c>
      <c r="AY248" s="230" t="s">
        <v>130</v>
      </c>
    </row>
    <row r="249" s="14" customFormat="1">
      <c r="A249" s="14"/>
      <c r="B249" s="231"/>
      <c r="C249" s="232"/>
      <c r="D249" s="221" t="s">
        <v>142</v>
      </c>
      <c r="E249" s="233" t="s">
        <v>19</v>
      </c>
      <c r="F249" s="234" t="s">
        <v>144</v>
      </c>
      <c r="G249" s="232"/>
      <c r="H249" s="235">
        <v>130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1" t="s">
        <v>142</v>
      </c>
      <c r="AU249" s="241" t="s">
        <v>82</v>
      </c>
      <c r="AV249" s="14" t="s">
        <v>140</v>
      </c>
      <c r="AW249" s="14" t="s">
        <v>33</v>
      </c>
      <c r="AX249" s="14" t="s">
        <v>80</v>
      </c>
      <c r="AY249" s="241" t="s">
        <v>130</v>
      </c>
    </row>
    <row r="250" s="2" customFormat="1">
      <c r="A250" s="40"/>
      <c r="B250" s="41"/>
      <c r="C250" s="206" t="s">
        <v>382</v>
      </c>
      <c r="D250" s="206" t="s">
        <v>134</v>
      </c>
      <c r="E250" s="207" t="s">
        <v>383</v>
      </c>
      <c r="F250" s="208" t="s">
        <v>384</v>
      </c>
      <c r="G250" s="209" t="s">
        <v>147</v>
      </c>
      <c r="H250" s="210">
        <v>7</v>
      </c>
      <c r="I250" s="211"/>
      <c r="J250" s="212">
        <f>ROUND(I250*H250,2)</f>
        <v>0</v>
      </c>
      <c r="K250" s="208" t="s">
        <v>138</v>
      </c>
      <c r="L250" s="46"/>
      <c r="M250" s="213" t="s">
        <v>19</v>
      </c>
      <c r="N250" s="214" t="s">
        <v>43</v>
      </c>
      <c r="O250" s="86"/>
      <c r="P250" s="215">
        <f>O250*H250</f>
        <v>0</v>
      </c>
      <c r="Q250" s="215">
        <v>0.019630000000000002</v>
      </c>
      <c r="R250" s="215">
        <f>Q250*H250</f>
        <v>0.13741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226</v>
      </c>
      <c r="AT250" s="217" t="s">
        <v>134</v>
      </c>
      <c r="AU250" s="217" t="s">
        <v>82</v>
      </c>
      <c r="AY250" s="19" t="s">
        <v>130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80</v>
      </c>
      <c r="BK250" s="218">
        <f>ROUND(I250*H250,2)</f>
        <v>0</v>
      </c>
      <c r="BL250" s="19" t="s">
        <v>226</v>
      </c>
      <c r="BM250" s="217" t="s">
        <v>385</v>
      </c>
    </row>
    <row r="251" s="15" customFormat="1">
      <c r="A251" s="15"/>
      <c r="B251" s="242"/>
      <c r="C251" s="243"/>
      <c r="D251" s="221" t="s">
        <v>142</v>
      </c>
      <c r="E251" s="244" t="s">
        <v>19</v>
      </c>
      <c r="F251" s="245" t="s">
        <v>365</v>
      </c>
      <c r="G251" s="243"/>
      <c r="H251" s="244" t="s">
        <v>19</v>
      </c>
      <c r="I251" s="246"/>
      <c r="J251" s="243"/>
      <c r="K251" s="243"/>
      <c r="L251" s="247"/>
      <c r="M251" s="248"/>
      <c r="N251" s="249"/>
      <c r="O251" s="249"/>
      <c r="P251" s="249"/>
      <c r="Q251" s="249"/>
      <c r="R251" s="249"/>
      <c r="S251" s="249"/>
      <c r="T251" s="25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1" t="s">
        <v>142</v>
      </c>
      <c r="AU251" s="251" t="s">
        <v>82</v>
      </c>
      <c r="AV251" s="15" t="s">
        <v>80</v>
      </c>
      <c r="AW251" s="15" t="s">
        <v>33</v>
      </c>
      <c r="AX251" s="15" t="s">
        <v>72</v>
      </c>
      <c r="AY251" s="251" t="s">
        <v>130</v>
      </c>
    </row>
    <row r="252" s="13" customFormat="1">
      <c r="A252" s="13"/>
      <c r="B252" s="219"/>
      <c r="C252" s="220"/>
      <c r="D252" s="221" t="s">
        <v>142</v>
      </c>
      <c r="E252" s="222" t="s">
        <v>19</v>
      </c>
      <c r="F252" s="223" t="s">
        <v>386</v>
      </c>
      <c r="G252" s="220"/>
      <c r="H252" s="224">
        <v>7</v>
      </c>
      <c r="I252" s="225"/>
      <c r="J252" s="220"/>
      <c r="K252" s="220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142</v>
      </c>
      <c r="AU252" s="230" t="s">
        <v>82</v>
      </c>
      <c r="AV252" s="13" t="s">
        <v>82</v>
      </c>
      <c r="AW252" s="13" t="s">
        <v>33</v>
      </c>
      <c r="AX252" s="13" t="s">
        <v>72</v>
      </c>
      <c r="AY252" s="230" t="s">
        <v>130</v>
      </c>
    </row>
    <row r="253" s="14" customFormat="1">
      <c r="A253" s="14"/>
      <c r="B253" s="231"/>
      <c r="C253" s="232"/>
      <c r="D253" s="221" t="s">
        <v>142</v>
      </c>
      <c r="E253" s="233" t="s">
        <v>19</v>
      </c>
      <c r="F253" s="234" t="s">
        <v>144</v>
      </c>
      <c r="G253" s="232"/>
      <c r="H253" s="235">
        <v>7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1" t="s">
        <v>142</v>
      </c>
      <c r="AU253" s="241" t="s">
        <v>82</v>
      </c>
      <c r="AV253" s="14" t="s">
        <v>140</v>
      </c>
      <c r="AW253" s="14" t="s">
        <v>33</v>
      </c>
      <c r="AX253" s="14" t="s">
        <v>80</v>
      </c>
      <c r="AY253" s="241" t="s">
        <v>130</v>
      </c>
    </row>
    <row r="254" s="2" customFormat="1" ht="16.5" customHeight="1">
      <c r="A254" s="40"/>
      <c r="B254" s="41"/>
      <c r="C254" s="206" t="s">
        <v>387</v>
      </c>
      <c r="D254" s="206" t="s">
        <v>134</v>
      </c>
      <c r="E254" s="207" t="s">
        <v>388</v>
      </c>
      <c r="F254" s="208" t="s">
        <v>389</v>
      </c>
      <c r="G254" s="209" t="s">
        <v>137</v>
      </c>
      <c r="H254" s="210">
        <v>4.3689999999999998</v>
      </c>
      <c r="I254" s="211"/>
      <c r="J254" s="212">
        <f>ROUND(I254*H254,2)</f>
        <v>0</v>
      </c>
      <c r="K254" s="208" t="s">
        <v>138</v>
      </c>
      <c r="L254" s="46"/>
      <c r="M254" s="213" t="s">
        <v>19</v>
      </c>
      <c r="N254" s="214" t="s">
        <v>43</v>
      </c>
      <c r="O254" s="86"/>
      <c r="P254" s="215">
        <f>O254*H254</f>
        <v>0</v>
      </c>
      <c r="Q254" s="215">
        <v>0.012659999999999999</v>
      </c>
      <c r="R254" s="215">
        <f>Q254*H254</f>
        <v>0.055311539999999992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226</v>
      </c>
      <c r="AT254" s="217" t="s">
        <v>134</v>
      </c>
      <c r="AU254" s="217" t="s">
        <v>82</v>
      </c>
      <c r="AY254" s="19" t="s">
        <v>130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80</v>
      </c>
      <c r="BK254" s="218">
        <f>ROUND(I254*H254,2)</f>
        <v>0</v>
      </c>
      <c r="BL254" s="19" t="s">
        <v>226</v>
      </c>
      <c r="BM254" s="217" t="s">
        <v>390</v>
      </c>
    </row>
    <row r="255" s="13" customFormat="1">
      <c r="A255" s="13"/>
      <c r="B255" s="219"/>
      <c r="C255" s="220"/>
      <c r="D255" s="221" t="s">
        <v>142</v>
      </c>
      <c r="E255" s="222" t="s">
        <v>19</v>
      </c>
      <c r="F255" s="223" t="s">
        <v>391</v>
      </c>
      <c r="G255" s="220"/>
      <c r="H255" s="224">
        <v>3.8820000000000001</v>
      </c>
      <c r="I255" s="225"/>
      <c r="J255" s="220"/>
      <c r="K255" s="220"/>
      <c r="L255" s="226"/>
      <c r="M255" s="227"/>
      <c r="N255" s="228"/>
      <c r="O255" s="228"/>
      <c r="P255" s="228"/>
      <c r="Q255" s="228"/>
      <c r="R255" s="228"/>
      <c r="S255" s="228"/>
      <c r="T255" s="22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0" t="s">
        <v>142</v>
      </c>
      <c r="AU255" s="230" t="s">
        <v>82</v>
      </c>
      <c r="AV255" s="13" t="s">
        <v>82</v>
      </c>
      <c r="AW255" s="13" t="s">
        <v>33</v>
      </c>
      <c r="AX255" s="13" t="s">
        <v>72</v>
      </c>
      <c r="AY255" s="230" t="s">
        <v>130</v>
      </c>
    </row>
    <row r="256" s="13" customFormat="1">
      <c r="A256" s="13"/>
      <c r="B256" s="219"/>
      <c r="C256" s="220"/>
      <c r="D256" s="221" t="s">
        <v>142</v>
      </c>
      <c r="E256" s="222" t="s">
        <v>19</v>
      </c>
      <c r="F256" s="223" t="s">
        <v>392</v>
      </c>
      <c r="G256" s="220"/>
      <c r="H256" s="224">
        <v>0.17499999999999999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0" t="s">
        <v>142</v>
      </c>
      <c r="AU256" s="230" t="s">
        <v>82</v>
      </c>
      <c r="AV256" s="13" t="s">
        <v>82</v>
      </c>
      <c r="AW256" s="13" t="s">
        <v>33</v>
      </c>
      <c r="AX256" s="13" t="s">
        <v>72</v>
      </c>
      <c r="AY256" s="230" t="s">
        <v>130</v>
      </c>
    </row>
    <row r="257" s="13" customFormat="1">
      <c r="A257" s="13"/>
      <c r="B257" s="219"/>
      <c r="C257" s="220"/>
      <c r="D257" s="221" t="s">
        <v>142</v>
      </c>
      <c r="E257" s="222" t="s">
        <v>19</v>
      </c>
      <c r="F257" s="223" t="s">
        <v>393</v>
      </c>
      <c r="G257" s="220"/>
      <c r="H257" s="224">
        <v>0.312</v>
      </c>
      <c r="I257" s="225"/>
      <c r="J257" s="220"/>
      <c r="K257" s="220"/>
      <c r="L257" s="226"/>
      <c r="M257" s="227"/>
      <c r="N257" s="228"/>
      <c r="O257" s="228"/>
      <c r="P257" s="228"/>
      <c r="Q257" s="228"/>
      <c r="R257" s="228"/>
      <c r="S257" s="228"/>
      <c r="T257" s="22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0" t="s">
        <v>142</v>
      </c>
      <c r="AU257" s="230" t="s">
        <v>82</v>
      </c>
      <c r="AV257" s="13" t="s">
        <v>82</v>
      </c>
      <c r="AW257" s="13" t="s">
        <v>33</v>
      </c>
      <c r="AX257" s="13" t="s">
        <v>72</v>
      </c>
      <c r="AY257" s="230" t="s">
        <v>130</v>
      </c>
    </row>
    <row r="258" s="14" customFormat="1">
      <c r="A258" s="14"/>
      <c r="B258" s="231"/>
      <c r="C258" s="232"/>
      <c r="D258" s="221" t="s">
        <v>142</v>
      </c>
      <c r="E258" s="233" t="s">
        <v>19</v>
      </c>
      <c r="F258" s="234" t="s">
        <v>144</v>
      </c>
      <c r="G258" s="232"/>
      <c r="H258" s="235">
        <v>4.3690000000000007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1" t="s">
        <v>142</v>
      </c>
      <c r="AU258" s="241" t="s">
        <v>82</v>
      </c>
      <c r="AV258" s="14" t="s">
        <v>140</v>
      </c>
      <c r="AW258" s="14" t="s">
        <v>33</v>
      </c>
      <c r="AX258" s="14" t="s">
        <v>80</v>
      </c>
      <c r="AY258" s="241" t="s">
        <v>130</v>
      </c>
    </row>
    <row r="259" s="2" customFormat="1" ht="16.5" customHeight="1">
      <c r="A259" s="40"/>
      <c r="B259" s="41"/>
      <c r="C259" s="263" t="s">
        <v>394</v>
      </c>
      <c r="D259" s="273" t="s">
        <v>337</v>
      </c>
      <c r="E259" s="264" t="s">
        <v>395</v>
      </c>
      <c r="F259" s="265" t="s">
        <v>396</v>
      </c>
      <c r="G259" s="266" t="s">
        <v>137</v>
      </c>
      <c r="H259" s="267">
        <v>4.2699999999999996</v>
      </c>
      <c r="I259" s="268"/>
      <c r="J259" s="269">
        <f>ROUND(I259*H259,2)</f>
        <v>0</v>
      </c>
      <c r="K259" s="265" t="s">
        <v>138</v>
      </c>
      <c r="L259" s="270"/>
      <c r="M259" s="271" t="s">
        <v>19</v>
      </c>
      <c r="N259" s="272" t="s">
        <v>43</v>
      </c>
      <c r="O259" s="86"/>
      <c r="P259" s="215">
        <f>O259*H259</f>
        <v>0</v>
      </c>
      <c r="Q259" s="215">
        <v>0.55000000000000004</v>
      </c>
      <c r="R259" s="215">
        <f>Q259*H259</f>
        <v>2.3485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315</v>
      </c>
      <c r="AT259" s="217" t="s">
        <v>337</v>
      </c>
      <c r="AU259" s="217" t="s">
        <v>82</v>
      </c>
      <c r="AY259" s="19" t="s">
        <v>130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80</v>
      </c>
      <c r="BK259" s="218">
        <f>ROUND(I259*H259,2)</f>
        <v>0</v>
      </c>
      <c r="BL259" s="19" t="s">
        <v>226</v>
      </c>
      <c r="BM259" s="217" t="s">
        <v>397</v>
      </c>
    </row>
    <row r="260" s="13" customFormat="1">
      <c r="A260" s="13"/>
      <c r="B260" s="219"/>
      <c r="C260" s="220"/>
      <c r="D260" s="221" t="s">
        <v>142</v>
      </c>
      <c r="E260" s="220"/>
      <c r="F260" s="223" t="s">
        <v>398</v>
      </c>
      <c r="G260" s="220"/>
      <c r="H260" s="224">
        <v>4.2699999999999996</v>
      </c>
      <c r="I260" s="225"/>
      <c r="J260" s="220"/>
      <c r="K260" s="220"/>
      <c r="L260" s="226"/>
      <c r="M260" s="227"/>
      <c r="N260" s="228"/>
      <c r="O260" s="228"/>
      <c r="P260" s="228"/>
      <c r="Q260" s="228"/>
      <c r="R260" s="228"/>
      <c r="S260" s="228"/>
      <c r="T260" s="22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0" t="s">
        <v>142</v>
      </c>
      <c r="AU260" s="230" t="s">
        <v>82</v>
      </c>
      <c r="AV260" s="13" t="s">
        <v>82</v>
      </c>
      <c r="AW260" s="13" t="s">
        <v>4</v>
      </c>
      <c r="AX260" s="13" t="s">
        <v>80</v>
      </c>
      <c r="AY260" s="230" t="s">
        <v>130</v>
      </c>
    </row>
    <row r="261" s="2" customFormat="1" ht="16.5" customHeight="1">
      <c r="A261" s="40"/>
      <c r="B261" s="41"/>
      <c r="C261" s="263" t="s">
        <v>399</v>
      </c>
      <c r="D261" s="273" t="s">
        <v>337</v>
      </c>
      <c r="E261" s="264" t="s">
        <v>400</v>
      </c>
      <c r="F261" s="265" t="s">
        <v>401</v>
      </c>
      <c r="G261" s="266" t="s">
        <v>137</v>
      </c>
      <c r="H261" s="267">
        <v>0.34300000000000003</v>
      </c>
      <c r="I261" s="268"/>
      <c r="J261" s="269">
        <f>ROUND(I261*H261,2)</f>
        <v>0</v>
      </c>
      <c r="K261" s="265" t="s">
        <v>138</v>
      </c>
      <c r="L261" s="270"/>
      <c r="M261" s="271" t="s">
        <v>19</v>
      </c>
      <c r="N261" s="272" t="s">
        <v>43</v>
      </c>
      <c r="O261" s="86"/>
      <c r="P261" s="215">
        <f>O261*H261</f>
        <v>0</v>
      </c>
      <c r="Q261" s="215">
        <v>0.55000000000000004</v>
      </c>
      <c r="R261" s="215">
        <f>Q261*H261</f>
        <v>0.18865000000000004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315</v>
      </c>
      <c r="AT261" s="217" t="s">
        <v>337</v>
      </c>
      <c r="AU261" s="217" t="s">
        <v>82</v>
      </c>
      <c r="AY261" s="19" t="s">
        <v>130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80</v>
      </c>
      <c r="BK261" s="218">
        <f>ROUND(I261*H261,2)</f>
        <v>0</v>
      </c>
      <c r="BL261" s="19" t="s">
        <v>226</v>
      </c>
      <c r="BM261" s="217" t="s">
        <v>402</v>
      </c>
    </row>
    <row r="262" s="13" customFormat="1">
      <c r="A262" s="13"/>
      <c r="B262" s="219"/>
      <c r="C262" s="220"/>
      <c r="D262" s="221" t="s">
        <v>142</v>
      </c>
      <c r="E262" s="220"/>
      <c r="F262" s="223" t="s">
        <v>403</v>
      </c>
      <c r="G262" s="220"/>
      <c r="H262" s="224">
        <v>0.34300000000000003</v>
      </c>
      <c r="I262" s="225"/>
      <c r="J262" s="220"/>
      <c r="K262" s="220"/>
      <c r="L262" s="226"/>
      <c r="M262" s="227"/>
      <c r="N262" s="228"/>
      <c r="O262" s="228"/>
      <c r="P262" s="228"/>
      <c r="Q262" s="228"/>
      <c r="R262" s="228"/>
      <c r="S262" s="228"/>
      <c r="T262" s="22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0" t="s">
        <v>142</v>
      </c>
      <c r="AU262" s="230" t="s">
        <v>82</v>
      </c>
      <c r="AV262" s="13" t="s">
        <v>82</v>
      </c>
      <c r="AW262" s="13" t="s">
        <v>4</v>
      </c>
      <c r="AX262" s="13" t="s">
        <v>80</v>
      </c>
      <c r="AY262" s="230" t="s">
        <v>130</v>
      </c>
    </row>
    <row r="263" s="2" customFormat="1">
      <c r="A263" s="40"/>
      <c r="B263" s="41"/>
      <c r="C263" s="206" t="s">
        <v>404</v>
      </c>
      <c r="D263" s="206" t="s">
        <v>134</v>
      </c>
      <c r="E263" s="207" t="s">
        <v>405</v>
      </c>
      <c r="F263" s="208" t="s">
        <v>406</v>
      </c>
      <c r="G263" s="209" t="s">
        <v>166</v>
      </c>
      <c r="H263" s="210">
        <v>30.800000000000001</v>
      </c>
      <c r="I263" s="211"/>
      <c r="J263" s="212">
        <f>ROUND(I263*H263,2)</f>
        <v>0</v>
      </c>
      <c r="K263" s="208" t="s">
        <v>138</v>
      </c>
      <c r="L263" s="46"/>
      <c r="M263" s="213" t="s">
        <v>19</v>
      </c>
      <c r="N263" s="214" t="s">
        <v>43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226</v>
      </c>
      <c r="AT263" s="217" t="s">
        <v>134</v>
      </c>
      <c r="AU263" s="217" t="s">
        <v>82</v>
      </c>
      <c r="AY263" s="19" t="s">
        <v>130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80</v>
      </c>
      <c r="BK263" s="218">
        <f>ROUND(I263*H263,2)</f>
        <v>0</v>
      </c>
      <c r="BL263" s="19" t="s">
        <v>226</v>
      </c>
      <c r="BM263" s="217" t="s">
        <v>407</v>
      </c>
    </row>
    <row r="264" s="13" customFormat="1">
      <c r="A264" s="13"/>
      <c r="B264" s="219"/>
      <c r="C264" s="220"/>
      <c r="D264" s="221" t="s">
        <v>142</v>
      </c>
      <c r="E264" s="222" t="s">
        <v>19</v>
      </c>
      <c r="F264" s="223" t="s">
        <v>408</v>
      </c>
      <c r="G264" s="220"/>
      <c r="H264" s="224">
        <v>30.800000000000001</v>
      </c>
      <c r="I264" s="225"/>
      <c r="J264" s="220"/>
      <c r="K264" s="220"/>
      <c r="L264" s="226"/>
      <c r="M264" s="227"/>
      <c r="N264" s="228"/>
      <c r="O264" s="228"/>
      <c r="P264" s="228"/>
      <c r="Q264" s="228"/>
      <c r="R264" s="228"/>
      <c r="S264" s="228"/>
      <c r="T264" s="22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0" t="s">
        <v>142</v>
      </c>
      <c r="AU264" s="230" t="s">
        <v>82</v>
      </c>
      <c r="AV264" s="13" t="s">
        <v>82</v>
      </c>
      <c r="AW264" s="13" t="s">
        <v>33</v>
      </c>
      <c r="AX264" s="13" t="s">
        <v>72</v>
      </c>
      <c r="AY264" s="230" t="s">
        <v>130</v>
      </c>
    </row>
    <row r="265" s="14" customFormat="1">
      <c r="A265" s="14"/>
      <c r="B265" s="231"/>
      <c r="C265" s="232"/>
      <c r="D265" s="221" t="s">
        <v>142</v>
      </c>
      <c r="E265" s="233" t="s">
        <v>19</v>
      </c>
      <c r="F265" s="234" t="s">
        <v>144</v>
      </c>
      <c r="G265" s="232"/>
      <c r="H265" s="235">
        <v>30.800000000000001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1" t="s">
        <v>142</v>
      </c>
      <c r="AU265" s="241" t="s">
        <v>82</v>
      </c>
      <c r="AV265" s="14" t="s">
        <v>140</v>
      </c>
      <c r="AW265" s="14" t="s">
        <v>33</v>
      </c>
      <c r="AX265" s="14" t="s">
        <v>80</v>
      </c>
      <c r="AY265" s="241" t="s">
        <v>130</v>
      </c>
    </row>
    <row r="266" s="2" customFormat="1">
      <c r="A266" s="40"/>
      <c r="B266" s="41"/>
      <c r="C266" s="206" t="s">
        <v>409</v>
      </c>
      <c r="D266" s="206" t="s">
        <v>134</v>
      </c>
      <c r="E266" s="207" t="s">
        <v>410</v>
      </c>
      <c r="F266" s="208" t="s">
        <v>411</v>
      </c>
      <c r="G266" s="209" t="s">
        <v>166</v>
      </c>
      <c r="H266" s="210">
        <v>21.300000000000001</v>
      </c>
      <c r="I266" s="211"/>
      <c r="J266" s="212">
        <f>ROUND(I266*H266,2)</f>
        <v>0</v>
      </c>
      <c r="K266" s="208" t="s">
        <v>138</v>
      </c>
      <c r="L266" s="46"/>
      <c r="M266" s="213" t="s">
        <v>19</v>
      </c>
      <c r="N266" s="214" t="s">
        <v>43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226</v>
      </c>
      <c r="AT266" s="217" t="s">
        <v>134</v>
      </c>
      <c r="AU266" s="217" t="s">
        <v>82</v>
      </c>
      <c r="AY266" s="19" t="s">
        <v>130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80</v>
      </c>
      <c r="BK266" s="218">
        <f>ROUND(I266*H266,2)</f>
        <v>0</v>
      </c>
      <c r="BL266" s="19" t="s">
        <v>226</v>
      </c>
      <c r="BM266" s="217" t="s">
        <v>412</v>
      </c>
    </row>
    <row r="267" s="15" customFormat="1">
      <c r="A267" s="15"/>
      <c r="B267" s="242"/>
      <c r="C267" s="243"/>
      <c r="D267" s="221" t="s">
        <v>142</v>
      </c>
      <c r="E267" s="244" t="s">
        <v>19</v>
      </c>
      <c r="F267" s="245" t="s">
        <v>413</v>
      </c>
      <c r="G267" s="243"/>
      <c r="H267" s="244" t="s">
        <v>19</v>
      </c>
      <c r="I267" s="246"/>
      <c r="J267" s="243"/>
      <c r="K267" s="243"/>
      <c r="L267" s="247"/>
      <c r="M267" s="248"/>
      <c r="N267" s="249"/>
      <c r="O267" s="249"/>
      <c r="P267" s="249"/>
      <c r="Q267" s="249"/>
      <c r="R267" s="249"/>
      <c r="S267" s="249"/>
      <c r="T267" s="25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1" t="s">
        <v>142</v>
      </c>
      <c r="AU267" s="251" t="s">
        <v>82</v>
      </c>
      <c r="AV267" s="15" t="s">
        <v>80</v>
      </c>
      <c r="AW267" s="15" t="s">
        <v>33</v>
      </c>
      <c r="AX267" s="15" t="s">
        <v>72</v>
      </c>
      <c r="AY267" s="251" t="s">
        <v>130</v>
      </c>
    </row>
    <row r="268" s="13" customFormat="1">
      <c r="A268" s="13"/>
      <c r="B268" s="219"/>
      <c r="C268" s="220"/>
      <c r="D268" s="221" t="s">
        <v>142</v>
      </c>
      <c r="E268" s="222" t="s">
        <v>19</v>
      </c>
      <c r="F268" s="223" t="s">
        <v>414</v>
      </c>
      <c r="G268" s="220"/>
      <c r="H268" s="224">
        <v>21.300000000000001</v>
      </c>
      <c r="I268" s="225"/>
      <c r="J268" s="220"/>
      <c r="K268" s="220"/>
      <c r="L268" s="226"/>
      <c r="M268" s="227"/>
      <c r="N268" s="228"/>
      <c r="O268" s="228"/>
      <c r="P268" s="228"/>
      <c r="Q268" s="228"/>
      <c r="R268" s="228"/>
      <c r="S268" s="228"/>
      <c r="T268" s="22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0" t="s">
        <v>142</v>
      </c>
      <c r="AU268" s="230" t="s">
        <v>82</v>
      </c>
      <c r="AV268" s="13" t="s">
        <v>82</v>
      </c>
      <c r="AW268" s="13" t="s">
        <v>33</v>
      </c>
      <c r="AX268" s="13" t="s">
        <v>72</v>
      </c>
      <c r="AY268" s="230" t="s">
        <v>130</v>
      </c>
    </row>
    <row r="269" s="14" customFormat="1">
      <c r="A269" s="14"/>
      <c r="B269" s="231"/>
      <c r="C269" s="232"/>
      <c r="D269" s="221" t="s">
        <v>142</v>
      </c>
      <c r="E269" s="233" t="s">
        <v>19</v>
      </c>
      <c r="F269" s="234" t="s">
        <v>144</v>
      </c>
      <c r="G269" s="232"/>
      <c r="H269" s="235">
        <v>21.300000000000001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1" t="s">
        <v>142</v>
      </c>
      <c r="AU269" s="241" t="s">
        <v>82</v>
      </c>
      <c r="AV269" s="14" t="s">
        <v>140</v>
      </c>
      <c r="AW269" s="14" t="s">
        <v>33</v>
      </c>
      <c r="AX269" s="14" t="s">
        <v>80</v>
      </c>
      <c r="AY269" s="241" t="s">
        <v>130</v>
      </c>
    </row>
    <row r="270" s="2" customFormat="1">
      <c r="A270" s="40"/>
      <c r="B270" s="41"/>
      <c r="C270" s="206" t="s">
        <v>415</v>
      </c>
      <c r="D270" s="206" t="s">
        <v>134</v>
      </c>
      <c r="E270" s="207" t="s">
        <v>416</v>
      </c>
      <c r="F270" s="208" t="s">
        <v>417</v>
      </c>
      <c r="G270" s="209" t="s">
        <v>166</v>
      </c>
      <c r="H270" s="210">
        <v>9.1999999999999993</v>
      </c>
      <c r="I270" s="211"/>
      <c r="J270" s="212">
        <f>ROUND(I270*H270,2)</f>
        <v>0</v>
      </c>
      <c r="K270" s="208" t="s">
        <v>138</v>
      </c>
      <c r="L270" s="46"/>
      <c r="M270" s="213" t="s">
        <v>19</v>
      </c>
      <c r="N270" s="214" t="s">
        <v>43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226</v>
      </c>
      <c r="AT270" s="217" t="s">
        <v>134</v>
      </c>
      <c r="AU270" s="217" t="s">
        <v>82</v>
      </c>
      <c r="AY270" s="19" t="s">
        <v>130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80</v>
      </c>
      <c r="BK270" s="218">
        <f>ROUND(I270*H270,2)</f>
        <v>0</v>
      </c>
      <c r="BL270" s="19" t="s">
        <v>226</v>
      </c>
      <c r="BM270" s="217" t="s">
        <v>418</v>
      </c>
    </row>
    <row r="271" s="15" customFormat="1">
      <c r="A271" s="15"/>
      <c r="B271" s="242"/>
      <c r="C271" s="243"/>
      <c r="D271" s="221" t="s">
        <v>142</v>
      </c>
      <c r="E271" s="244" t="s">
        <v>19</v>
      </c>
      <c r="F271" s="245" t="s">
        <v>419</v>
      </c>
      <c r="G271" s="243"/>
      <c r="H271" s="244" t="s">
        <v>19</v>
      </c>
      <c r="I271" s="246"/>
      <c r="J271" s="243"/>
      <c r="K271" s="243"/>
      <c r="L271" s="247"/>
      <c r="M271" s="248"/>
      <c r="N271" s="249"/>
      <c r="O271" s="249"/>
      <c r="P271" s="249"/>
      <c r="Q271" s="249"/>
      <c r="R271" s="249"/>
      <c r="S271" s="249"/>
      <c r="T271" s="25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1" t="s">
        <v>142</v>
      </c>
      <c r="AU271" s="251" t="s">
        <v>82</v>
      </c>
      <c r="AV271" s="15" t="s">
        <v>80</v>
      </c>
      <c r="AW271" s="15" t="s">
        <v>33</v>
      </c>
      <c r="AX271" s="15" t="s">
        <v>72</v>
      </c>
      <c r="AY271" s="251" t="s">
        <v>130</v>
      </c>
    </row>
    <row r="272" s="13" customFormat="1">
      <c r="A272" s="13"/>
      <c r="B272" s="219"/>
      <c r="C272" s="220"/>
      <c r="D272" s="221" t="s">
        <v>142</v>
      </c>
      <c r="E272" s="222" t="s">
        <v>19</v>
      </c>
      <c r="F272" s="223" t="s">
        <v>420</v>
      </c>
      <c r="G272" s="220"/>
      <c r="H272" s="224">
        <v>9.1999999999999993</v>
      </c>
      <c r="I272" s="225"/>
      <c r="J272" s="220"/>
      <c r="K272" s="220"/>
      <c r="L272" s="226"/>
      <c r="M272" s="227"/>
      <c r="N272" s="228"/>
      <c r="O272" s="228"/>
      <c r="P272" s="228"/>
      <c r="Q272" s="228"/>
      <c r="R272" s="228"/>
      <c r="S272" s="228"/>
      <c r="T272" s="22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0" t="s">
        <v>142</v>
      </c>
      <c r="AU272" s="230" t="s">
        <v>82</v>
      </c>
      <c r="AV272" s="13" t="s">
        <v>82</v>
      </c>
      <c r="AW272" s="13" t="s">
        <v>33</v>
      </c>
      <c r="AX272" s="13" t="s">
        <v>72</v>
      </c>
      <c r="AY272" s="230" t="s">
        <v>130</v>
      </c>
    </row>
    <row r="273" s="14" customFormat="1">
      <c r="A273" s="14"/>
      <c r="B273" s="231"/>
      <c r="C273" s="232"/>
      <c r="D273" s="221" t="s">
        <v>142</v>
      </c>
      <c r="E273" s="233" t="s">
        <v>19</v>
      </c>
      <c r="F273" s="234" t="s">
        <v>144</v>
      </c>
      <c r="G273" s="232"/>
      <c r="H273" s="235">
        <v>9.1999999999999993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1" t="s">
        <v>142</v>
      </c>
      <c r="AU273" s="241" t="s">
        <v>82</v>
      </c>
      <c r="AV273" s="14" t="s">
        <v>140</v>
      </c>
      <c r="AW273" s="14" t="s">
        <v>33</v>
      </c>
      <c r="AX273" s="14" t="s">
        <v>80</v>
      </c>
      <c r="AY273" s="241" t="s">
        <v>130</v>
      </c>
    </row>
    <row r="274" s="2" customFormat="1">
      <c r="A274" s="40"/>
      <c r="B274" s="41"/>
      <c r="C274" s="206" t="s">
        <v>421</v>
      </c>
      <c r="D274" s="206" t="s">
        <v>134</v>
      </c>
      <c r="E274" s="207" t="s">
        <v>422</v>
      </c>
      <c r="F274" s="208" t="s">
        <v>423</v>
      </c>
      <c r="G274" s="209" t="s">
        <v>147</v>
      </c>
      <c r="H274" s="210">
        <v>189.14599999999999</v>
      </c>
      <c r="I274" s="211"/>
      <c r="J274" s="212">
        <f>ROUND(I274*H274,2)</f>
        <v>0</v>
      </c>
      <c r="K274" s="208" t="s">
        <v>138</v>
      </c>
      <c r="L274" s="46"/>
      <c r="M274" s="213" t="s">
        <v>19</v>
      </c>
      <c r="N274" s="214" t="s">
        <v>43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226</v>
      </c>
      <c r="AT274" s="217" t="s">
        <v>134</v>
      </c>
      <c r="AU274" s="217" t="s">
        <v>82</v>
      </c>
      <c r="AY274" s="19" t="s">
        <v>130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226</v>
      </c>
      <c r="BM274" s="217" t="s">
        <v>424</v>
      </c>
    </row>
    <row r="275" s="15" customFormat="1">
      <c r="A275" s="15"/>
      <c r="B275" s="242"/>
      <c r="C275" s="243"/>
      <c r="D275" s="221" t="s">
        <v>142</v>
      </c>
      <c r="E275" s="244" t="s">
        <v>19</v>
      </c>
      <c r="F275" s="245" t="s">
        <v>425</v>
      </c>
      <c r="G275" s="243"/>
      <c r="H275" s="244" t="s">
        <v>19</v>
      </c>
      <c r="I275" s="246"/>
      <c r="J275" s="243"/>
      <c r="K275" s="243"/>
      <c r="L275" s="247"/>
      <c r="M275" s="248"/>
      <c r="N275" s="249"/>
      <c r="O275" s="249"/>
      <c r="P275" s="249"/>
      <c r="Q275" s="249"/>
      <c r="R275" s="249"/>
      <c r="S275" s="249"/>
      <c r="T275" s="25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1" t="s">
        <v>142</v>
      </c>
      <c r="AU275" s="251" t="s">
        <v>82</v>
      </c>
      <c r="AV275" s="15" t="s">
        <v>80</v>
      </c>
      <c r="AW275" s="15" t="s">
        <v>33</v>
      </c>
      <c r="AX275" s="15" t="s">
        <v>72</v>
      </c>
      <c r="AY275" s="251" t="s">
        <v>130</v>
      </c>
    </row>
    <row r="276" s="15" customFormat="1">
      <c r="A276" s="15"/>
      <c r="B276" s="242"/>
      <c r="C276" s="243"/>
      <c r="D276" s="221" t="s">
        <v>142</v>
      </c>
      <c r="E276" s="244" t="s">
        <v>19</v>
      </c>
      <c r="F276" s="245" t="s">
        <v>426</v>
      </c>
      <c r="G276" s="243"/>
      <c r="H276" s="244" t="s">
        <v>19</v>
      </c>
      <c r="I276" s="246"/>
      <c r="J276" s="243"/>
      <c r="K276" s="243"/>
      <c r="L276" s="247"/>
      <c r="M276" s="248"/>
      <c r="N276" s="249"/>
      <c r="O276" s="249"/>
      <c r="P276" s="249"/>
      <c r="Q276" s="249"/>
      <c r="R276" s="249"/>
      <c r="S276" s="249"/>
      <c r="T276" s="25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1" t="s">
        <v>142</v>
      </c>
      <c r="AU276" s="251" t="s">
        <v>82</v>
      </c>
      <c r="AV276" s="15" t="s">
        <v>80</v>
      </c>
      <c r="AW276" s="15" t="s">
        <v>33</v>
      </c>
      <c r="AX276" s="15" t="s">
        <v>72</v>
      </c>
      <c r="AY276" s="251" t="s">
        <v>130</v>
      </c>
    </row>
    <row r="277" s="13" customFormat="1">
      <c r="A277" s="13"/>
      <c r="B277" s="219"/>
      <c r="C277" s="220"/>
      <c r="D277" s="221" t="s">
        <v>142</v>
      </c>
      <c r="E277" s="222" t="s">
        <v>19</v>
      </c>
      <c r="F277" s="223" t="s">
        <v>427</v>
      </c>
      <c r="G277" s="220"/>
      <c r="H277" s="224">
        <v>51.994</v>
      </c>
      <c r="I277" s="225"/>
      <c r="J277" s="220"/>
      <c r="K277" s="220"/>
      <c r="L277" s="226"/>
      <c r="M277" s="227"/>
      <c r="N277" s="228"/>
      <c r="O277" s="228"/>
      <c r="P277" s="228"/>
      <c r="Q277" s="228"/>
      <c r="R277" s="228"/>
      <c r="S277" s="228"/>
      <c r="T277" s="22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0" t="s">
        <v>142</v>
      </c>
      <c r="AU277" s="230" t="s">
        <v>82</v>
      </c>
      <c r="AV277" s="13" t="s">
        <v>82</v>
      </c>
      <c r="AW277" s="13" t="s">
        <v>33</v>
      </c>
      <c r="AX277" s="13" t="s">
        <v>72</v>
      </c>
      <c r="AY277" s="230" t="s">
        <v>130</v>
      </c>
    </row>
    <row r="278" s="13" customFormat="1">
      <c r="A278" s="13"/>
      <c r="B278" s="219"/>
      <c r="C278" s="220"/>
      <c r="D278" s="221" t="s">
        <v>142</v>
      </c>
      <c r="E278" s="222" t="s">
        <v>19</v>
      </c>
      <c r="F278" s="223" t="s">
        <v>428</v>
      </c>
      <c r="G278" s="220"/>
      <c r="H278" s="224">
        <v>137.15199999999999</v>
      </c>
      <c r="I278" s="225"/>
      <c r="J278" s="220"/>
      <c r="K278" s="220"/>
      <c r="L278" s="226"/>
      <c r="M278" s="227"/>
      <c r="N278" s="228"/>
      <c r="O278" s="228"/>
      <c r="P278" s="228"/>
      <c r="Q278" s="228"/>
      <c r="R278" s="228"/>
      <c r="S278" s="228"/>
      <c r="T278" s="22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0" t="s">
        <v>142</v>
      </c>
      <c r="AU278" s="230" t="s">
        <v>82</v>
      </c>
      <c r="AV278" s="13" t="s">
        <v>82</v>
      </c>
      <c r="AW278" s="13" t="s">
        <v>33</v>
      </c>
      <c r="AX278" s="13" t="s">
        <v>72</v>
      </c>
      <c r="AY278" s="230" t="s">
        <v>130</v>
      </c>
    </row>
    <row r="279" s="14" customFormat="1">
      <c r="A279" s="14"/>
      <c r="B279" s="231"/>
      <c r="C279" s="232"/>
      <c r="D279" s="221" t="s">
        <v>142</v>
      </c>
      <c r="E279" s="233" t="s">
        <v>19</v>
      </c>
      <c r="F279" s="234" t="s">
        <v>144</v>
      </c>
      <c r="G279" s="232"/>
      <c r="H279" s="235">
        <v>189.14599999999999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1" t="s">
        <v>142</v>
      </c>
      <c r="AU279" s="241" t="s">
        <v>82</v>
      </c>
      <c r="AV279" s="14" t="s">
        <v>140</v>
      </c>
      <c r="AW279" s="14" t="s">
        <v>33</v>
      </c>
      <c r="AX279" s="14" t="s">
        <v>80</v>
      </c>
      <c r="AY279" s="241" t="s">
        <v>130</v>
      </c>
    </row>
    <row r="280" s="2" customFormat="1">
      <c r="A280" s="40"/>
      <c r="B280" s="41"/>
      <c r="C280" s="206" t="s">
        <v>429</v>
      </c>
      <c r="D280" s="206" t="s">
        <v>134</v>
      </c>
      <c r="E280" s="207" t="s">
        <v>430</v>
      </c>
      <c r="F280" s="208" t="s">
        <v>431</v>
      </c>
      <c r="G280" s="209" t="s">
        <v>147</v>
      </c>
      <c r="H280" s="210">
        <v>189.14599999999999</v>
      </c>
      <c r="I280" s="211"/>
      <c r="J280" s="212">
        <f>ROUND(I280*H280,2)</f>
        <v>0</v>
      </c>
      <c r="K280" s="208" t="s">
        <v>138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226</v>
      </c>
      <c r="AT280" s="217" t="s">
        <v>134</v>
      </c>
      <c r="AU280" s="217" t="s">
        <v>82</v>
      </c>
      <c r="AY280" s="19" t="s">
        <v>130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226</v>
      </c>
      <c r="BM280" s="217" t="s">
        <v>432</v>
      </c>
    </row>
    <row r="281" s="13" customFormat="1">
      <c r="A281" s="13"/>
      <c r="B281" s="219"/>
      <c r="C281" s="220"/>
      <c r="D281" s="221" t="s">
        <v>142</v>
      </c>
      <c r="E281" s="222" t="s">
        <v>19</v>
      </c>
      <c r="F281" s="223" t="s">
        <v>298</v>
      </c>
      <c r="G281" s="220"/>
      <c r="H281" s="224">
        <v>51.994</v>
      </c>
      <c r="I281" s="225"/>
      <c r="J281" s="220"/>
      <c r="K281" s="220"/>
      <c r="L281" s="226"/>
      <c r="M281" s="227"/>
      <c r="N281" s="228"/>
      <c r="O281" s="228"/>
      <c r="P281" s="228"/>
      <c r="Q281" s="228"/>
      <c r="R281" s="228"/>
      <c r="S281" s="228"/>
      <c r="T281" s="22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0" t="s">
        <v>142</v>
      </c>
      <c r="AU281" s="230" t="s">
        <v>82</v>
      </c>
      <c r="AV281" s="13" t="s">
        <v>82</v>
      </c>
      <c r="AW281" s="13" t="s">
        <v>33</v>
      </c>
      <c r="AX281" s="13" t="s">
        <v>72</v>
      </c>
      <c r="AY281" s="230" t="s">
        <v>130</v>
      </c>
    </row>
    <row r="282" s="13" customFormat="1">
      <c r="A282" s="13"/>
      <c r="B282" s="219"/>
      <c r="C282" s="220"/>
      <c r="D282" s="221" t="s">
        <v>142</v>
      </c>
      <c r="E282" s="222" t="s">
        <v>19</v>
      </c>
      <c r="F282" s="223" t="s">
        <v>299</v>
      </c>
      <c r="G282" s="220"/>
      <c r="H282" s="224">
        <v>137.15199999999999</v>
      </c>
      <c r="I282" s="225"/>
      <c r="J282" s="220"/>
      <c r="K282" s="220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142</v>
      </c>
      <c r="AU282" s="230" t="s">
        <v>82</v>
      </c>
      <c r="AV282" s="13" t="s">
        <v>82</v>
      </c>
      <c r="AW282" s="13" t="s">
        <v>33</v>
      </c>
      <c r="AX282" s="13" t="s">
        <v>72</v>
      </c>
      <c r="AY282" s="230" t="s">
        <v>130</v>
      </c>
    </row>
    <row r="283" s="14" customFormat="1">
      <c r="A283" s="14"/>
      <c r="B283" s="231"/>
      <c r="C283" s="232"/>
      <c r="D283" s="221" t="s">
        <v>142</v>
      </c>
      <c r="E283" s="233" t="s">
        <v>19</v>
      </c>
      <c r="F283" s="234" t="s">
        <v>144</v>
      </c>
      <c r="G283" s="232"/>
      <c r="H283" s="235">
        <v>189.14599999999999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1" t="s">
        <v>142</v>
      </c>
      <c r="AU283" s="241" t="s">
        <v>82</v>
      </c>
      <c r="AV283" s="14" t="s">
        <v>140</v>
      </c>
      <c r="AW283" s="14" t="s">
        <v>33</v>
      </c>
      <c r="AX283" s="14" t="s">
        <v>80</v>
      </c>
      <c r="AY283" s="241" t="s">
        <v>130</v>
      </c>
    </row>
    <row r="284" s="2" customFormat="1" ht="16.5" customHeight="1">
      <c r="A284" s="40"/>
      <c r="B284" s="41"/>
      <c r="C284" s="206" t="s">
        <v>433</v>
      </c>
      <c r="D284" s="206" t="s">
        <v>134</v>
      </c>
      <c r="E284" s="207" t="s">
        <v>434</v>
      </c>
      <c r="F284" s="208" t="s">
        <v>435</v>
      </c>
      <c r="G284" s="209" t="s">
        <v>166</v>
      </c>
      <c r="H284" s="210">
        <v>559.54999999999995</v>
      </c>
      <c r="I284" s="211"/>
      <c r="J284" s="212">
        <f>ROUND(I284*H284,2)</f>
        <v>0</v>
      </c>
      <c r="K284" s="208" t="s">
        <v>138</v>
      </c>
      <c r="L284" s="46"/>
      <c r="M284" s="213" t="s">
        <v>19</v>
      </c>
      <c r="N284" s="214" t="s">
        <v>43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226</v>
      </c>
      <c r="AT284" s="217" t="s">
        <v>134</v>
      </c>
      <c r="AU284" s="217" t="s">
        <v>82</v>
      </c>
      <c r="AY284" s="19" t="s">
        <v>130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80</v>
      </c>
      <c r="BK284" s="218">
        <f>ROUND(I284*H284,2)</f>
        <v>0</v>
      </c>
      <c r="BL284" s="19" t="s">
        <v>226</v>
      </c>
      <c r="BM284" s="217" t="s">
        <v>436</v>
      </c>
    </row>
    <row r="285" s="15" customFormat="1">
      <c r="A285" s="15"/>
      <c r="B285" s="242"/>
      <c r="C285" s="243"/>
      <c r="D285" s="221" t="s">
        <v>142</v>
      </c>
      <c r="E285" s="244" t="s">
        <v>19</v>
      </c>
      <c r="F285" s="245" t="s">
        <v>437</v>
      </c>
      <c r="G285" s="243"/>
      <c r="H285" s="244" t="s">
        <v>19</v>
      </c>
      <c r="I285" s="246"/>
      <c r="J285" s="243"/>
      <c r="K285" s="243"/>
      <c r="L285" s="247"/>
      <c r="M285" s="248"/>
      <c r="N285" s="249"/>
      <c r="O285" s="249"/>
      <c r="P285" s="249"/>
      <c r="Q285" s="249"/>
      <c r="R285" s="249"/>
      <c r="S285" s="249"/>
      <c r="T285" s="25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1" t="s">
        <v>142</v>
      </c>
      <c r="AU285" s="251" t="s">
        <v>82</v>
      </c>
      <c r="AV285" s="15" t="s">
        <v>80</v>
      </c>
      <c r="AW285" s="15" t="s">
        <v>33</v>
      </c>
      <c r="AX285" s="15" t="s">
        <v>72</v>
      </c>
      <c r="AY285" s="251" t="s">
        <v>130</v>
      </c>
    </row>
    <row r="286" s="13" customFormat="1">
      <c r="A286" s="13"/>
      <c r="B286" s="219"/>
      <c r="C286" s="220"/>
      <c r="D286" s="221" t="s">
        <v>142</v>
      </c>
      <c r="E286" s="222" t="s">
        <v>19</v>
      </c>
      <c r="F286" s="223" t="s">
        <v>438</v>
      </c>
      <c r="G286" s="220"/>
      <c r="H286" s="224">
        <v>559.54999999999995</v>
      </c>
      <c r="I286" s="225"/>
      <c r="J286" s="220"/>
      <c r="K286" s="220"/>
      <c r="L286" s="226"/>
      <c r="M286" s="227"/>
      <c r="N286" s="228"/>
      <c r="O286" s="228"/>
      <c r="P286" s="228"/>
      <c r="Q286" s="228"/>
      <c r="R286" s="228"/>
      <c r="S286" s="228"/>
      <c r="T286" s="22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0" t="s">
        <v>142</v>
      </c>
      <c r="AU286" s="230" t="s">
        <v>82</v>
      </c>
      <c r="AV286" s="13" t="s">
        <v>82</v>
      </c>
      <c r="AW286" s="13" t="s">
        <v>33</v>
      </c>
      <c r="AX286" s="13" t="s">
        <v>72</v>
      </c>
      <c r="AY286" s="230" t="s">
        <v>130</v>
      </c>
    </row>
    <row r="287" s="14" customFormat="1">
      <c r="A287" s="14"/>
      <c r="B287" s="231"/>
      <c r="C287" s="232"/>
      <c r="D287" s="221" t="s">
        <v>142</v>
      </c>
      <c r="E287" s="233" t="s">
        <v>19</v>
      </c>
      <c r="F287" s="234" t="s">
        <v>144</v>
      </c>
      <c r="G287" s="232"/>
      <c r="H287" s="235">
        <v>559.54999999999995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1" t="s">
        <v>142</v>
      </c>
      <c r="AU287" s="241" t="s">
        <v>82</v>
      </c>
      <c r="AV287" s="14" t="s">
        <v>140</v>
      </c>
      <c r="AW287" s="14" t="s">
        <v>33</v>
      </c>
      <c r="AX287" s="14" t="s">
        <v>80</v>
      </c>
      <c r="AY287" s="241" t="s">
        <v>130</v>
      </c>
    </row>
    <row r="288" s="2" customFormat="1" ht="21.75" customHeight="1">
      <c r="A288" s="40"/>
      <c r="B288" s="41"/>
      <c r="C288" s="206" t="s">
        <v>439</v>
      </c>
      <c r="D288" s="206" t="s">
        <v>134</v>
      </c>
      <c r="E288" s="207" t="s">
        <v>440</v>
      </c>
      <c r="F288" s="208" t="s">
        <v>441</v>
      </c>
      <c r="G288" s="209" t="s">
        <v>137</v>
      </c>
      <c r="H288" s="210">
        <v>9.8610000000000007</v>
      </c>
      <c r="I288" s="211"/>
      <c r="J288" s="212">
        <f>ROUND(I288*H288,2)</f>
        <v>0</v>
      </c>
      <c r="K288" s="208" t="s">
        <v>138</v>
      </c>
      <c r="L288" s="46"/>
      <c r="M288" s="213" t="s">
        <v>19</v>
      </c>
      <c r="N288" s="214" t="s">
        <v>43</v>
      </c>
      <c r="O288" s="86"/>
      <c r="P288" s="215">
        <f>O288*H288</f>
        <v>0</v>
      </c>
      <c r="Q288" s="215">
        <v>0.023369999999999998</v>
      </c>
      <c r="R288" s="215">
        <f>Q288*H288</f>
        <v>0.23045156999999999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226</v>
      </c>
      <c r="AT288" s="217" t="s">
        <v>134</v>
      </c>
      <c r="AU288" s="217" t="s">
        <v>82</v>
      </c>
      <c r="AY288" s="19" t="s">
        <v>130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80</v>
      </c>
      <c r="BK288" s="218">
        <f>ROUND(I288*H288,2)</f>
        <v>0</v>
      </c>
      <c r="BL288" s="19" t="s">
        <v>226</v>
      </c>
      <c r="BM288" s="217" t="s">
        <v>442</v>
      </c>
    </row>
    <row r="289" s="13" customFormat="1">
      <c r="A289" s="13"/>
      <c r="B289" s="219"/>
      <c r="C289" s="220"/>
      <c r="D289" s="221" t="s">
        <v>142</v>
      </c>
      <c r="E289" s="222" t="s">
        <v>19</v>
      </c>
      <c r="F289" s="223" t="s">
        <v>443</v>
      </c>
      <c r="G289" s="220"/>
      <c r="H289" s="224">
        <v>0.33300000000000002</v>
      </c>
      <c r="I289" s="225"/>
      <c r="J289" s="220"/>
      <c r="K289" s="220"/>
      <c r="L289" s="226"/>
      <c r="M289" s="227"/>
      <c r="N289" s="228"/>
      <c r="O289" s="228"/>
      <c r="P289" s="228"/>
      <c r="Q289" s="228"/>
      <c r="R289" s="228"/>
      <c r="S289" s="228"/>
      <c r="T289" s="22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0" t="s">
        <v>142</v>
      </c>
      <c r="AU289" s="230" t="s">
        <v>82</v>
      </c>
      <c r="AV289" s="13" t="s">
        <v>82</v>
      </c>
      <c r="AW289" s="13" t="s">
        <v>33</v>
      </c>
      <c r="AX289" s="13" t="s">
        <v>72</v>
      </c>
      <c r="AY289" s="230" t="s">
        <v>130</v>
      </c>
    </row>
    <row r="290" s="13" customFormat="1">
      <c r="A290" s="13"/>
      <c r="B290" s="219"/>
      <c r="C290" s="220"/>
      <c r="D290" s="221" t="s">
        <v>142</v>
      </c>
      <c r="E290" s="222" t="s">
        <v>19</v>
      </c>
      <c r="F290" s="223" t="s">
        <v>444</v>
      </c>
      <c r="G290" s="220"/>
      <c r="H290" s="224">
        <v>0.61299999999999999</v>
      </c>
      <c r="I290" s="225"/>
      <c r="J290" s="220"/>
      <c r="K290" s="220"/>
      <c r="L290" s="226"/>
      <c r="M290" s="227"/>
      <c r="N290" s="228"/>
      <c r="O290" s="228"/>
      <c r="P290" s="228"/>
      <c r="Q290" s="228"/>
      <c r="R290" s="228"/>
      <c r="S290" s="228"/>
      <c r="T290" s="22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0" t="s">
        <v>142</v>
      </c>
      <c r="AU290" s="230" t="s">
        <v>82</v>
      </c>
      <c r="AV290" s="13" t="s">
        <v>82</v>
      </c>
      <c r="AW290" s="13" t="s">
        <v>33</v>
      </c>
      <c r="AX290" s="13" t="s">
        <v>72</v>
      </c>
      <c r="AY290" s="230" t="s">
        <v>130</v>
      </c>
    </row>
    <row r="291" s="13" customFormat="1">
      <c r="A291" s="13"/>
      <c r="B291" s="219"/>
      <c r="C291" s="220"/>
      <c r="D291" s="221" t="s">
        <v>142</v>
      </c>
      <c r="E291" s="222" t="s">
        <v>19</v>
      </c>
      <c r="F291" s="223" t="s">
        <v>445</v>
      </c>
      <c r="G291" s="220"/>
      <c r="H291" s="224">
        <v>0.29799999999999999</v>
      </c>
      <c r="I291" s="225"/>
      <c r="J291" s="220"/>
      <c r="K291" s="220"/>
      <c r="L291" s="226"/>
      <c r="M291" s="227"/>
      <c r="N291" s="228"/>
      <c r="O291" s="228"/>
      <c r="P291" s="228"/>
      <c r="Q291" s="228"/>
      <c r="R291" s="228"/>
      <c r="S291" s="228"/>
      <c r="T291" s="22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0" t="s">
        <v>142</v>
      </c>
      <c r="AU291" s="230" t="s">
        <v>82</v>
      </c>
      <c r="AV291" s="13" t="s">
        <v>82</v>
      </c>
      <c r="AW291" s="13" t="s">
        <v>33</v>
      </c>
      <c r="AX291" s="13" t="s">
        <v>72</v>
      </c>
      <c r="AY291" s="230" t="s">
        <v>130</v>
      </c>
    </row>
    <row r="292" s="13" customFormat="1">
      <c r="A292" s="13"/>
      <c r="B292" s="219"/>
      <c r="C292" s="220"/>
      <c r="D292" s="221" t="s">
        <v>142</v>
      </c>
      <c r="E292" s="222" t="s">
        <v>19</v>
      </c>
      <c r="F292" s="223" t="s">
        <v>446</v>
      </c>
      <c r="G292" s="220"/>
      <c r="H292" s="224">
        <v>4.7290000000000001</v>
      </c>
      <c r="I292" s="225"/>
      <c r="J292" s="220"/>
      <c r="K292" s="220"/>
      <c r="L292" s="226"/>
      <c r="M292" s="227"/>
      <c r="N292" s="228"/>
      <c r="O292" s="228"/>
      <c r="P292" s="228"/>
      <c r="Q292" s="228"/>
      <c r="R292" s="228"/>
      <c r="S292" s="228"/>
      <c r="T292" s="22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0" t="s">
        <v>142</v>
      </c>
      <c r="AU292" s="230" t="s">
        <v>82</v>
      </c>
      <c r="AV292" s="13" t="s">
        <v>82</v>
      </c>
      <c r="AW292" s="13" t="s">
        <v>33</v>
      </c>
      <c r="AX292" s="13" t="s">
        <v>72</v>
      </c>
      <c r="AY292" s="230" t="s">
        <v>130</v>
      </c>
    </row>
    <row r="293" s="13" customFormat="1">
      <c r="A293" s="13"/>
      <c r="B293" s="219"/>
      <c r="C293" s="220"/>
      <c r="D293" s="221" t="s">
        <v>142</v>
      </c>
      <c r="E293" s="222" t="s">
        <v>19</v>
      </c>
      <c r="F293" s="223" t="s">
        <v>447</v>
      </c>
      <c r="G293" s="220"/>
      <c r="H293" s="224">
        <v>3.8879999999999999</v>
      </c>
      <c r="I293" s="225"/>
      <c r="J293" s="220"/>
      <c r="K293" s="220"/>
      <c r="L293" s="226"/>
      <c r="M293" s="227"/>
      <c r="N293" s="228"/>
      <c r="O293" s="228"/>
      <c r="P293" s="228"/>
      <c r="Q293" s="228"/>
      <c r="R293" s="228"/>
      <c r="S293" s="228"/>
      <c r="T293" s="22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0" t="s">
        <v>142</v>
      </c>
      <c r="AU293" s="230" t="s">
        <v>82</v>
      </c>
      <c r="AV293" s="13" t="s">
        <v>82</v>
      </c>
      <c r="AW293" s="13" t="s">
        <v>33</v>
      </c>
      <c r="AX293" s="13" t="s">
        <v>72</v>
      </c>
      <c r="AY293" s="230" t="s">
        <v>130</v>
      </c>
    </row>
    <row r="294" s="14" customFormat="1">
      <c r="A294" s="14"/>
      <c r="B294" s="231"/>
      <c r="C294" s="232"/>
      <c r="D294" s="221" t="s">
        <v>142</v>
      </c>
      <c r="E294" s="233" t="s">
        <v>19</v>
      </c>
      <c r="F294" s="234" t="s">
        <v>144</v>
      </c>
      <c r="G294" s="232"/>
      <c r="H294" s="235">
        <v>9.8610000000000007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1" t="s">
        <v>142</v>
      </c>
      <c r="AU294" s="241" t="s">
        <v>82</v>
      </c>
      <c r="AV294" s="14" t="s">
        <v>140</v>
      </c>
      <c r="AW294" s="14" t="s">
        <v>33</v>
      </c>
      <c r="AX294" s="14" t="s">
        <v>80</v>
      </c>
      <c r="AY294" s="241" t="s">
        <v>130</v>
      </c>
    </row>
    <row r="295" s="2" customFormat="1" ht="16.5" customHeight="1">
      <c r="A295" s="40"/>
      <c r="B295" s="41"/>
      <c r="C295" s="263" t="s">
        <v>448</v>
      </c>
      <c r="D295" s="273" t="s">
        <v>337</v>
      </c>
      <c r="E295" s="264" t="s">
        <v>449</v>
      </c>
      <c r="F295" s="265" t="s">
        <v>450</v>
      </c>
      <c r="G295" s="266" t="s">
        <v>137</v>
      </c>
      <c r="H295" s="267">
        <v>0.36599999999999999</v>
      </c>
      <c r="I295" s="268"/>
      <c r="J295" s="269">
        <f>ROUND(I295*H295,2)</f>
        <v>0</v>
      </c>
      <c r="K295" s="265" t="s">
        <v>138</v>
      </c>
      <c r="L295" s="270"/>
      <c r="M295" s="271" t="s">
        <v>19</v>
      </c>
      <c r="N295" s="272" t="s">
        <v>43</v>
      </c>
      <c r="O295" s="86"/>
      <c r="P295" s="215">
        <f>O295*H295</f>
        <v>0</v>
      </c>
      <c r="Q295" s="215">
        <v>0.55000000000000004</v>
      </c>
      <c r="R295" s="215">
        <f>Q295*H295</f>
        <v>0.20130000000000001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315</v>
      </c>
      <c r="AT295" s="217" t="s">
        <v>337</v>
      </c>
      <c r="AU295" s="217" t="s">
        <v>82</v>
      </c>
      <c r="AY295" s="19" t="s">
        <v>130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80</v>
      </c>
      <c r="BK295" s="218">
        <f>ROUND(I295*H295,2)</f>
        <v>0</v>
      </c>
      <c r="BL295" s="19" t="s">
        <v>226</v>
      </c>
      <c r="BM295" s="217" t="s">
        <v>451</v>
      </c>
    </row>
    <row r="296" s="13" customFormat="1">
      <c r="A296" s="13"/>
      <c r="B296" s="219"/>
      <c r="C296" s="220"/>
      <c r="D296" s="221" t="s">
        <v>142</v>
      </c>
      <c r="E296" s="220"/>
      <c r="F296" s="223" t="s">
        <v>452</v>
      </c>
      <c r="G296" s="220"/>
      <c r="H296" s="224">
        <v>0.36599999999999999</v>
      </c>
      <c r="I296" s="225"/>
      <c r="J296" s="220"/>
      <c r="K296" s="220"/>
      <c r="L296" s="226"/>
      <c r="M296" s="227"/>
      <c r="N296" s="228"/>
      <c r="O296" s="228"/>
      <c r="P296" s="228"/>
      <c r="Q296" s="228"/>
      <c r="R296" s="228"/>
      <c r="S296" s="228"/>
      <c r="T296" s="22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0" t="s">
        <v>142</v>
      </c>
      <c r="AU296" s="230" t="s">
        <v>82</v>
      </c>
      <c r="AV296" s="13" t="s">
        <v>82</v>
      </c>
      <c r="AW296" s="13" t="s">
        <v>4</v>
      </c>
      <c r="AX296" s="13" t="s">
        <v>80</v>
      </c>
      <c r="AY296" s="230" t="s">
        <v>130</v>
      </c>
    </row>
    <row r="297" s="2" customFormat="1" ht="16.5" customHeight="1">
      <c r="A297" s="40"/>
      <c r="B297" s="41"/>
      <c r="C297" s="263" t="s">
        <v>453</v>
      </c>
      <c r="D297" s="273" t="s">
        <v>337</v>
      </c>
      <c r="E297" s="264" t="s">
        <v>454</v>
      </c>
      <c r="F297" s="265" t="s">
        <v>455</v>
      </c>
      <c r="G297" s="266" t="s">
        <v>137</v>
      </c>
      <c r="H297" s="267">
        <v>0.67400000000000004</v>
      </c>
      <c r="I297" s="268"/>
      <c r="J297" s="269">
        <f>ROUND(I297*H297,2)</f>
        <v>0</v>
      </c>
      <c r="K297" s="265" t="s">
        <v>138</v>
      </c>
      <c r="L297" s="270"/>
      <c r="M297" s="271" t="s">
        <v>19</v>
      </c>
      <c r="N297" s="272" t="s">
        <v>43</v>
      </c>
      <c r="O297" s="86"/>
      <c r="P297" s="215">
        <f>O297*H297</f>
        <v>0</v>
      </c>
      <c r="Q297" s="215">
        <v>0.55000000000000004</v>
      </c>
      <c r="R297" s="215">
        <f>Q297*H297</f>
        <v>0.37070000000000003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315</v>
      </c>
      <c r="AT297" s="217" t="s">
        <v>337</v>
      </c>
      <c r="AU297" s="217" t="s">
        <v>82</v>
      </c>
      <c r="AY297" s="19" t="s">
        <v>130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226</v>
      </c>
      <c r="BM297" s="217" t="s">
        <v>456</v>
      </c>
    </row>
    <row r="298" s="13" customFormat="1">
      <c r="A298" s="13"/>
      <c r="B298" s="219"/>
      <c r="C298" s="220"/>
      <c r="D298" s="221" t="s">
        <v>142</v>
      </c>
      <c r="E298" s="220"/>
      <c r="F298" s="223" t="s">
        <v>457</v>
      </c>
      <c r="G298" s="220"/>
      <c r="H298" s="224">
        <v>0.67400000000000004</v>
      </c>
      <c r="I298" s="225"/>
      <c r="J298" s="220"/>
      <c r="K298" s="220"/>
      <c r="L298" s="226"/>
      <c r="M298" s="227"/>
      <c r="N298" s="228"/>
      <c r="O298" s="228"/>
      <c r="P298" s="228"/>
      <c r="Q298" s="228"/>
      <c r="R298" s="228"/>
      <c r="S298" s="228"/>
      <c r="T298" s="22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0" t="s">
        <v>142</v>
      </c>
      <c r="AU298" s="230" t="s">
        <v>82</v>
      </c>
      <c r="AV298" s="13" t="s">
        <v>82</v>
      </c>
      <c r="AW298" s="13" t="s">
        <v>4</v>
      </c>
      <c r="AX298" s="13" t="s">
        <v>80</v>
      </c>
      <c r="AY298" s="230" t="s">
        <v>130</v>
      </c>
    </row>
    <row r="299" s="2" customFormat="1" ht="16.5" customHeight="1">
      <c r="A299" s="40"/>
      <c r="B299" s="41"/>
      <c r="C299" s="263" t="s">
        <v>458</v>
      </c>
      <c r="D299" s="273" t="s">
        <v>337</v>
      </c>
      <c r="E299" s="264" t="s">
        <v>459</v>
      </c>
      <c r="F299" s="265" t="s">
        <v>460</v>
      </c>
      <c r="G299" s="266" t="s">
        <v>137</v>
      </c>
      <c r="H299" s="267">
        <v>0.32800000000000001</v>
      </c>
      <c r="I299" s="268"/>
      <c r="J299" s="269">
        <f>ROUND(I299*H299,2)</f>
        <v>0</v>
      </c>
      <c r="K299" s="265" t="s">
        <v>138</v>
      </c>
      <c r="L299" s="270"/>
      <c r="M299" s="271" t="s">
        <v>19</v>
      </c>
      <c r="N299" s="272" t="s">
        <v>43</v>
      </c>
      <c r="O299" s="86"/>
      <c r="P299" s="215">
        <f>O299*H299</f>
        <v>0</v>
      </c>
      <c r="Q299" s="215">
        <v>0.55000000000000004</v>
      </c>
      <c r="R299" s="215">
        <f>Q299*H299</f>
        <v>0.18040000000000003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315</v>
      </c>
      <c r="AT299" s="217" t="s">
        <v>337</v>
      </c>
      <c r="AU299" s="217" t="s">
        <v>82</v>
      </c>
      <c r="AY299" s="19" t="s">
        <v>130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226</v>
      </c>
      <c r="BM299" s="217" t="s">
        <v>461</v>
      </c>
    </row>
    <row r="300" s="13" customFormat="1">
      <c r="A300" s="13"/>
      <c r="B300" s="219"/>
      <c r="C300" s="220"/>
      <c r="D300" s="221" t="s">
        <v>142</v>
      </c>
      <c r="E300" s="220"/>
      <c r="F300" s="223" t="s">
        <v>462</v>
      </c>
      <c r="G300" s="220"/>
      <c r="H300" s="224">
        <v>0.32800000000000001</v>
      </c>
      <c r="I300" s="225"/>
      <c r="J300" s="220"/>
      <c r="K300" s="220"/>
      <c r="L300" s="226"/>
      <c r="M300" s="227"/>
      <c r="N300" s="228"/>
      <c r="O300" s="228"/>
      <c r="P300" s="228"/>
      <c r="Q300" s="228"/>
      <c r="R300" s="228"/>
      <c r="S300" s="228"/>
      <c r="T300" s="22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0" t="s">
        <v>142</v>
      </c>
      <c r="AU300" s="230" t="s">
        <v>82</v>
      </c>
      <c r="AV300" s="13" t="s">
        <v>82</v>
      </c>
      <c r="AW300" s="13" t="s">
        <v>4</v>
      </c>
      <c r="AX300" s="13" t="s">
        <v>80</v>
      </c>
      <c r="AY300" s="230" t="s">
        <v>130</v>
      </c>
    </row>
    <row r="301" s="2" customFormat="1" ht="16.5" customHeight="1">
      <c r="A301" s="40"/>
      <c r="B301" s="41"/>
      <c r="C301" s="263" t="s">
        <v>463</v>
      </c>
      <c r="D301" s="273" t="s">
        <v>337</v>
      </c>
      <c r="E301" s="264" t="s">
        <v>395</v>
      </c>
      <c r="F301" s="265" t="s">
        <v>396</v>
      </c>
      <c r="G301" s="266" t="s">
        <v>137</v>
      </c>
      <c r="H301" s="267">
        <v>5.202</v>
      </c>
      <c r="I301" s="268"/>
      <c r="J301" s="269">
        <f>ROUND(I301*H301,2)</f>
        <v>0</v>
      </c>
      <c r="K301" s="265" t="s">
        <v>138</v>
      </c>
      <c r="L301" s="270"/>
      <c r="M301" s="271" t="s">
        <v>19</v>
      </c>
      <c r="N301" s="272" t="s">
        <v>43</v>
      </c>
      <c r="O301" s="86"/>
      <c r="P301" s="215">
        <f>O301*H301</f>
        <v>0</v>
      </c>
      <c r="Q301" s="215">
        <v>0.55000000000000004</v>
      </c>
      <c r="R301" s="215">
        <f>Q301*H301</f>
        <v>2.8611000000000004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315</v>
      </c>
      <c r="AT301" s="217" t="s">
        <v>337</v>
      </c>
      <c r="AU301" s="217" t="s">
        <v>82</v>
      </c>
      <c r="AY301" s="19" t="s">
        <v>130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80</v>
      </c>
      <c r="BK301" s="218">
        <f>ROUND(I301*H301,2)</f>
        <v>0</v>
      </c>
      <c r="BL301" s="19" t="s">
        <v>226</v>
      </c>
      <c r="BM301" s="217" t="s">
        <v>464</v>
      </c>
    </row>
    <row r="302" s="13" customFormat="1">
      <c r="A302" s="13"/>
      <c r="B302" s="219"/>
      <c r="C302" s="220"/>
      <c r="D302" s="221" t="s">
        <v>142</v>
      </c>
      <c r="E302" s="220"/>
      <c r="F302" s="223" t="s">
        <v>465</v>
      </c>
      <c r="G302" s="220"/>
      <c r="H302" s="224">
        <v>5.202</v>
      </c>
      <c r="I302" s="225"/>
      <c r="J302" s="220"/>
      <c r="K302" s="220"/>
      <c r="L302" s="226"/>
      <c r="M302" s="227"/>
      <c r="N302" s="228"/>
      <c r="O302" s="228"/>
      <c r="P302" s="228"/>
      <c r="Q302" s="228"/>
      <c r="R302" s="228"/>
      <c r="S302" s="228"/>
      <c r="T302" s="22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0" t="s">
        <v>142</v>
      </c>
      <c r="AU302" s="230" t="s">
        <v>82</v>
      </c>
      <c r="AV302" s="13" t="s">
        <v>82</v>
      </c>
      <c r="AW302" s="13" t="s">
        <v>4</v>
      </c>
      <c r="AX302" s="13" t="s">
        <v>80</v>
      </c>
      <c r="AY302" s="230" t="s">
        <v>130</v>
      </c>
    </row>
    <row r="303" s="2" customFormat="1" ht="16.5" customHeight="1">
      <c r="A303" s="40"/>
      <c r="B303" s="41"/>
      <c r="C303" s="263" t="s">
        <v>466</v>
      </c>
      <c r="D303" s="273" t="s">
        <v>337</v>
      </c>
      <c r="E303" s="264" t="s">
        <v>400</v>
      </c>
      <c r="F303" s="265" t="s">
        <v>401</v>
      </c>
      <c r="G303" s="266" t="s">
        <v>137</v>
      </c>
      <c r="H303" s="267">
        <v>4.2770000000000001</v>
      </c>
      <c r="I303" s="268"/>
      <c r="J303" s="269">
        <f>ROUND(I303*H303,2)</f>
        <v>0</v>
      </c>
      <c r="K303" s="265" t="s">
        <v>138</v>
      </c>
      <c r="L303" s="270"/>
      <c r="M303" s="271" t="s">
        <v>19</v>
      </c>
      <c r="N303" s="272" t="s">
        <v>43</v>
      </c>
      <c r="O303" s="86"/>
      <c r="P303" s="215">
        <f>O303*H303</f>
        <v>0</v>
      </c>
      <c r="Q303" s="215">
        <v>0.55000000000000004</v>
      </c>
      <c r="R303" s="215">
        <f>Q303*H303</f>
        <v>2.3523500000000004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315</v>
      </c>
      <c r="AT303" s="217" t="s">
        <v>337</v>
      </c>
      <c r="AU303" s="217" t="s">
        <v>82</v>
      </c>
      <c r="AY303" s="19" t="s">
        <v>130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80</v>
      </c>
      <c r="BK303" s="218">
        <f>ROUND(I303*H303,2)</f>
        <v>0</v>
      </c>
      <c r="BL303" s="19" t="s">
        <v>226</v>
      </c>
      <c r="BM303" s="217" t="s">
        <v>467</v>
      </c>
    </row>
    <row r="304" s="13" customFormat="1">
      <c r="A304" s="13"/>
      <c r="B304" s="219"/>
      <c r="C304" s="220"/>
      <c r="D304" s="221" t="s">
        <v>142</v>
      </c>
      <c r="E304" s="220"/>
      <c r="F304" s="223" t="s">
        <v>468</v>
      </c>
      <c r="G304" s="220"/>
      <c r="H304" s="224">
        <v>4.2770000000000001</v>
      </c>
      <c r="I304" s="225"/>
      <c r="J304" s="220"/>
      <c r="K304" s="220"/>
      <c r="L304" s="226"/>
      <c r="M304" s="227"/>
      <c r="N304" s="228"/>
      <c r="O304" s="228"/>
      <c r="P304" s="228"/>
      <c r="Q304" s="228"/>
      <c r="R304" s="228"/>
      <c r="S304" s="228"/>
      <c r="T304" s="22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0" t="s">
        <v>142</v>
      </c>
      <c r="AU304" s="230" t="s">
        <v>82</v>
      </c>
      <c r="AV304" s="13" t="s">
        <v>82</v>
      </c>
      <c r="AW304" s="13" t="s">
        <v>4</v>
      </c>
      <c r="AX304" s="13" t="s">
        <v>80</v>
      </c>
      <c r="AY304" s="230" t="s">
        <v>130</v>
      </c>
    </row>
    <row r="305" s="2" customFormat="1">
      <c r="A305" s="40"/>
      <c r="B305" s="41"/>
      <c r="C305" s="206" t="s">
        <v>469</v>
      </c>
      <c r="D305" s="206" t="s">
        <v>134</v>
      </c>
      <c r="E305" s="207" t="s">
        <v>470</v>
      </c>
      <c r="F305" s="208" t="s">
        <v>471</v>
      </c>
      <c r="G305" s="209" t="s">
        <v>166</v>
      </c>
      <c r="H305" s="210">
        <v>63.935000000000002</v>
      </c>
      <c r="I305" s="211"/>
      <c r="J305" s="212">
        <f>ROUND(I305*H305,2)</f>
        <v>0</v>
      </c>
      <c r="K305" s="208" t="s">
        <v>19</v>
      </c>
      <c r="L305" s="46"/>
      <c r="M305" s="213" t="s">
        <v>19</v>
      </c>
      <c r="N305" s="214" t="s">
        <v>43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226</v>
      </c>
      <c r="AT305" s="217" t="s">
        <v>134</v>
      </c>
      <c r="AU305" s="217" t="s">
        <v>82</v>
      </c>
      <c r="AY305" s="19" t="s">
        <v>130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80</v>
      </c>
      <c r="BK305" s="218">
        <f>ROUND(I305*H305,2)</f>
        <v>0</v>
      </c>
      <c r="BL305" s="19" t="s">
        <v>226</v>
      </c>
      <c r="BM305" s="217" t="s">
        <v>472</v>
      </c>
    </row>
    <row r="306" s="13" customFormat="1">
      <c r="A306" s="13"/>
      <c r="B306" s="219"/>
      <c r="C306" s="220"/>
      <c r="D306" s="221" t="s">
        <v>142</v>
      </c>
      <c r="E306" s="222" t="s">
        <v>19</v>
      </c>
      <c r="F306" s="223" t="s">
        <v>473</v>
      </c>
      <c r="G306" s="220"/>
      <c r="H306" s="224">
        <v>63.935000000000002</v>
      </c>
      <c r="I306" s="225"/>
      <c r="J306" s="220"/>
      <c r="K306" s="220"/>
      <c r="L306" s="226"/>
      <c r="M306" s="227"/>
      <c r="N306" s="228"/>
      <c r="O306" s="228"/>
      <c r="P306" s="228"/>
      <c r="Q306" s="228"/>
      <c r="R306" s="228"/>
      <c r="S306" s="228"/>
      <c r="T306" s="22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0" t="s">
        <v>142</v>
      </c>
      <c r="AU306" s="230" t="s">
        <v>82</v>
      </c>
      <c r="AV306" s="13" t="s">
        <v>82</v>
      </c>
      <c r="AW306" s="13" t="s">
        <v>33</v>
      </c>
      <c r="AX306" s="13" t="s">
        <v>72</v>
      </c>
      <c r="AY306" s="230" t="s">
        <v>130</v>
      </c>
    </row>
    <row r="307" s="14" customFormat="1">
      <c r="A307" s="14"/>
      <c r="B307" s="231"/>
      <c r="C307" s="232"/>
      <c r="D307" s="221" t="s">
        <v>142</v>
      </c>
      <c r="E307" s="233" t="s">
        <v>19</v>
      </c>
      <c r="F307" s="234" t="s">
        <v>144</v>
      </c>
      <c r="G307" s="232"/>
      <c r="H307" s="235">
        <v>63.935000000000002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1" t="s">
        <v>142</v>
      </c>
      <c r="AU307" s="241" t="s">
        <v>82</v>
      </c>
      <c r="AV307" s="14" t="s">
        <v>140</v>
      </c>
      <c r="AW307" s="14" t="s">
        <v>33</v>
      </c>
      <c r="AX307" s="14" t="s">
        <v>80</v>
      </c>
      <c r="AY307" s="241" t="s">
        <v>130</v>
      </c>
    </row>
    <row r="308" s="2" customFormat="1">
      <c r="A308" s="40"/>
      <c r="B308" s="41"/>
      <c r="C308" s="206" t="s">
        <v>474</v>
      </c>
      <c r="D308" s="206" t="s">
        <v>134</v>
      </c>
      <c r="E308" s="207" t="s">
        <v>475</v>
      </c>
      <c r="F308" s="208" t="s">
        <v>476</v>
      </c>
      <c r="G308" s="209" t="s">
        <v>157</v>
      </c>
      <c r="H308" s="210">
        <v>8.9459999999999997</v>
      </c>
      <c r="I308" s="211"/>
      <c r="J308" s="212">
        <f>ROUND(I308*H308,2)</f>
        <v>0</v>
      </c>
      <c r="K308" s="208" t="s">
        <v>138</v>
      </c>
      <c r="L308" s="46"/>
      <c r="M308" s="213" t="s">
        <v>19</v>
      </c>
      <c r="N308" s="214" t="s">
        <v>43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226</v>
      </c>
      <c r="AT308" s="217" t="s">
        <v>134</v>
      </c>
      <c r="AU308" s="217" t="s">
        <v>82</v>
      </c>
      <c r="AY308" s="19" t="s">
        <v>130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80</v>
      </c>
      <c r="BK308" s="218">
        <f>ROUND(I308*H308,2)</f>
        <v>0</v>
      </c>
      <c r="BL308" s="19" t="s">
        <v>226</v>
      </c>
      <c r="BM308" s="217" t="s">
        <v>477</v>
      </c>
    </row>
    <row r="309" s="12" customFormat="1" ht="22.8" customHeight="1">
      <c r="A309" s="12"/>
      <c r="B309" s="190"/>
      <c r="C309" s="191"/>
      <c r="D309" s="192" t="s">
        <v>71</v>
      </c>
      <c r="E309" s="204" t="s">
        <v>478</v>
      </c>
      <c r="F309" s="204" t="s">
        <v>479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SUM(P310:P320)</f>
        <v>0</v>
      </c>
      <c r="Q309" s="198"/>
      <c r="R309" s="199">
        <f>SUM(R310:R320)</f>
        <v>0.039328559999999999</v>
      </c>
      <c r="S309" s="198"/>
      <c r="T309" s="200">
        <f>SUM(T310:T320)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82</v>
      </c>
      <c r="AT309" s="202" t="s">
        <v>71</v>
      </c>
      <c r="AU309" s="202" t="s">
        <v>80</v>
      </c>
      <c r="AY309" s="201" t="s">
        <v>130</v>
      </c>
      <c r="BK309" s="203">
        <f>SUM(BK310:BK320)</f>
        <v>0</v>
      </c>
    </row>
    <row r="310" s="2" customFormat="1" ht="16.5" customHeight="1">
      <c r="A310" s="40"/>
      <c r="B310" s="41"/>
      <c r="C310" s="206" t="s">
        <v>480</v>
      </c>
      <c r="D310" s="206" t="s">
        <v>134</v>
      </c>
      <c r="E310" s="207" t="s">
        <v>481</v>
      </c>
      <c r="F310" s="208" t="s">
        <v>482</v>
      </c>
      <c r="G310" s="209" t="s">
        <v>147</v>
      </c>
      <c r="H310" s="210">
        <v>42.402999999999999</v>
      </c>
      <c r="I310" s="211"/>
      <c r="J310" s="212">
        <f>ROUND(I310*H310,2)</f>
        <v>0</v>
      </c>
      <c r="K310" s="208" t="s">
        <v>138</v>
      </c>
      <c r="L310" s="46"/>
      <c r="M310" s="213" t="s">
        <v>19</v>
      </c>
      <c r="N310" s="214" t="s">
        <v>43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226</v>
      </c>
      <c r="AT310" s="217" t="s">
        <v>134</v>
      </c>
      <c r="AU310" s="217" t="s">
        <v>82</v>
      </c>
      <c r="AY310" s="19" t="s">
        <v>130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80</v>
      </c>
      <c r="BK310" s="218">
        <f>ROUND(I310*H310,2)</f>
        <v>0</v>
      </c>
      <c r="BL310" s="19" t="s">
        <v>226</v>
      </c>
      <c r="BM310" s="217" t="s">
        <v>483</v>
      </c>
    </row>
    <row r="311" s="13" customFormat="1">
      <c r="A311" s="13"/>
      <c r="B311" s="219"/>
      <c r="C311" s="220"/>
      <c r="D311" s="221" t="s">
        <v>142</v>
      </c>
      <c r="E311" s="222" t="s">
        <v>19</v>
      </c>
      <c r="F311" s="223" t="s">
        <v>484</v>
      </c>
      <c r="G311" s="220"/>
      <c r="H311" s="224">
        <v>42.402999999999999</v>
      </c>
      <c r="I311" s="225"/>
      <c r="J311" s="220"/>
      <c r="K311" s="220"/>
      <c r="L311" s="226"/>
      <c r="M311" s="227"/>
      <c r="N311" s="228"/>
      <c r="O311" s="228"/>
      <c r="P311" s="228"/>
      <c r="Q311" s="228"/>
      <c r="R311" s="228"/>
      <c r="S311" s="228"/>
      <c r="T311" s="22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0" t="s">
        <v>142</v>
      </c>
      <c r="AU311" s="230" t="s">
        <v>82</v>
      </c>
      <c r="AV311" s="13" t="s">
        <v>82</v>
      </c>
      <c r="AW311" s="13" t="s">
        <v>33</v>
      </c>
      <c r="AX311" s="13" t="s">
        <v>72</v>
      </c>
      <c r="AY311" s="230" t="s">
        <v>130</v>
      </c>
    </row>
    <row r="312" s="14" customFormat="1">
      <c r="A312" s="14"/>
      <c r="B312" s="231"/>
      <c r="C312" s="232"/>
      <c r="D312" s="221" t="s">
        <v>142</v>
      </c>
      <c r="E312" s="233" t="s">
        <v>19</v>
      </c>
      <c r="F312" s="234" t="s">
        <v>144</v>
      </c>
      <c r="G312" s="232"/>
      <c r="H312" s="235">
        <v>42.402999999999999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1" t="s">
        <v>142</v>
      </c>
      <c r="AU312" s="241" t="s">
        <v>82</v>
      </c>
      <c r="AV312" s="14" t="s">
        <v>140</v>
      </c>
      <c r="AW312" s="14" t="s">
        <v>33</v>
      </c>
      <c r="AX312" s="14" t="s">
        <v>80</v>
      </c>
      <c r="AY312" s="241" t="s">
        <v>130</v>
      </c>
    </row>
    <row r="313" s="2" customFormat="1">
      <c r="A313" s="40"/>
      <c r="B313" s="41"/>
      <c r="C313" s="263" t="s">
        <v>485</v>
      </c>
      <c r="D313" s="263" t="s">
        <v>337</v>
      </c>
      <c r="E313" s="264" t="s">
        <v>486</v>
      </c>
      <c r="F313" s="265" t="s">
        <v>487</v>
      </c>
      <c r="G313" s="266" t="s">
        <v>147</v>
      </c>
      <c r="H313" s="267">
        <v>47.640000000000001</v>
      </c>
      <c r="I313" s="268"/>
      <c r="J313" s="269">
        <f>ROUND(I313*H313,2)</f>
        <v>0</v>
      </c>
      <c r="K313" s="265" t="s">
        <v>138</v>
      </c>
      <c r="L313" s="270"/>
      <c r="M313" s="271" t="s">
        <v>19</v>
      </c>
      <c r="N313" s="272" t="s">
        <v>43</v>
      </c>
      <c r="O313" s="86"/>
      <c r="P313" s="215">
        <f>O313*H313</f>
        <v>0</v>
      </c>
      <c r="Q313" s="215">
        <v>0.00012999999999999999</v>
      </c>
      <c r="R313" s="215">
        <f>Q313*H313</f>
        <v>0.0061931999999999994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315</v>
      </c>
      <c r="AT313" s="217" t="s">
        <v>337</v>
      </c>
      <c r="AU313" s="217" t="s">
        <v>82</v>
      </c>
      <c r="AY313" s="19" t="s">
        <v>130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226</v>
      </c>
      <c r="BM313" s="217" t="s">
        <v>488</v>
      </c>
    </row>
    <row r="314" s="13" customFormat="1">
      <c r="A314" s="13"/>
      <c r="B314" s="219"/>
      <c r="C314" s="220"/>
      <c r="D314" s="221" t="s">
        <v>142</v>
      </c>
      <c r="E314" s="220"/>
      <c r="F314" s="223" t="s">
        <v>489</v>
      </c>
      <c r="G314" s="220"/>
      <c r="H314" s="224">
        <v>47.640000000000001</v>
      </c>
      <c r="I314" s="225"/>
      <c r="J314" s="220"/>
      <c r="K314" s="220"/>
      <c r="L314" s="226"/>
      <c r="M314" s="227"/>
      <c r="N314" s="228"/>
      <c r="O314" s="228"/>
      <c r="P314" s="228"/>
      <c r="Q314" s="228"/>
      <c r="R314" s="228"/>
      <c r="S314" s="228"/>
      <c r="T314" s="22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0" t="s">
        <v>142</v>
      </c>
      <c r="AU314" s="230" t="s">
        <v>82</v>
      </c>
      <c r="AV314" s="13" t="s">
        <v>82</v>
      </c>
      <c r="AW314" s="13" t="s">
        <v>4</v>
      </c>
      <c r="AX314" s="13" t="s">
        <v>80</v>
      </c>
      <c r="AY314" s="230" t="s">
        <v>130</v>
      </c>
    </row>
    <row r="315" s="2" customFormat="1" ht="16.5" customHeight="1">
      <c r="A315" s="40"/>
      <c r="B315" s="41"/>
      <c r="C315" s="206" t="s">
        <v>490</v>
      </c>
      <c r="D315" s="206" t="s">
        <v>134</v>
      </c>
      <c r="E315" s="207" t="s">
        <v>491</v>
      </c>
      <c r="F315" s="208" t="s">
        <v>492</v>
      </c>
      <c r="G315" s="209" t="s">
        <v>147</v>
      </c>
      <c r="H315" s="210">
        <v>42.402999999999999</v>
      </c>
      <c r="I315" s="211"/>
      <c r="J315" s="212">
        <f>ROUND(I315*H315,2)</f>
        <v>0</v>
      </c>
      <c r="K315" s="208" t="s">
        <v>138</v>
      </c>
      <c r="L315" s="46"/>
      <c r="M315" s="213" t="s">
        <v>19</v>
      </c>
      <c r="N315" s="214" t="s">
        <v>43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226</v>
      </c>
      <c r="AT315" s="217" t="s">
        <v>134</v>
      </c>
      <c r="AU315" s="217" t="s">
        <v>82</v>
      </c>
      <c r="AY315" s="19" t="s">
        <v>130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80</v>
      </c>
      <c r="BK315" s="218">
        <f>ROUND(I315*H315,2)</f>
        <v>0</v>
      </c>
      <c r="BL315" s="19" t="s">
        <v>226</v>
      </c>
      <c r="BM315" s="217" t="s">
        <v>493</v>
      </c>
    </row>
    <row r="316" s="13" customFormat="1">
      <c r="A316" s="13"/>
      <c r="B316" s="219"/>
      <c r="C316" s="220"/>
      <c r="D316" s="221" t="s">
        <v>142</v>
      </c>
      <c r="E316" s="222" t="s">
        <v>19</v>
      </c>
      <c r="F316" s="223" t="s">
        <v>484</v>
      </c>
      <c r="G316" s="220"/>
      <c r="H316" s="224">
        <v>42.402999999999999</v>
      </c>
      <c r="I316" s="225"/>
      <c r="J316" s="220"/>
      <c r="K316" s="220"/>
      <c r="L316" s="226"/>
      <c r="M316" s="227"/>
      <c r="N316" s="228"/>
      <c r="O316" s="228"/>
      <c r="P316" s="228"/>
      <c r="Q316" s="228"/>
      <c r="R316" s="228"/>
      <c r="S316" s="228"/>
      <c r="T316" s="22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0" t="s">
        <v>142</v>
      </c>
      <c r="AU316" s="230" t="s">
        <v>82</v>
      </c>
      <c r="AV316" s="13" t="s">
        <v>82</v>
      </c>
      <c r="AW316" s="13" t="s">
        <v>33</v>
      </c>
      <c r="AX316" s="13" t="s">
        <v>72</v>
      </c>
      <c r="AY316" s="230" t="s">
        <v>130</v>
      </c>
    </row>
    <row r="317" s="14" customFormat="1">
      <c r="A317" s="14"/>
      <c r="B317" s="231"/>
      <c r="C317" s="232"/>
      <c r="D317" s="221" t="s">
        <v>142</v>
      </c>
      <c r="E317" s="233" t="s">
        <v>19</v>
      </c>
      <c r="F317" s="234" t="s">
        <v>144</v>
      </c>
      <c r="G317" s="232"/>
      <c r="H317" s="235">
        <v>42.402999999999999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1" t="s">
        <v>142</v>
      </c>
      <c r="AU317" s="241" t="s">
        <v>82</v>
      </c>
      <c r="AV317" s="14" t="s">
        <v>140</v>
      </c>
      <c r="AW317" s="14" t="s">
        <v>33</v>
      </c>
      <c r="AX317" s="14" t="s">
        <v>80</v>
      </c>
      <c r="AY317" s="241" t="s">
        <v>130</v>
      </c>
    </row>
    <row r="318" s="2" customFormat="1" ht="16.5" customHeight="1">
      <c r="A318" s="40"/>
      <c r="B318" s="41"/>
      <c r="C318" s="263" t="s">
        <v>494</v>
      </c>
      <c r="D318" s="263" t="s">
        <v>337</v>
      </c>
      <c r="E318" s="264" t="s">
        <v>495</v>
      </c>
      <c r="F318" s="265" t="s">
        <v>496</v>
      </c>
      <c r="G318" s="266" t="s">
        <v>147</v>
      </c>
      <c r="H318" s="267">
        <v>51.774000000000001</v>
      </c>
      <c r="I318" s="268"/>
      <c r="J318" s="269">
        <f>ROUND(I318*H318,2)</f>
        <v>0</v>
      </c>
      <c r="K318" s="265" t="s">
        <v>138</v>
      </c>
      <c r="L318" s="270"/>
      <c r="M318" s="271" t="s">
        <v>19</v>
      </c>
      <c r="N318" s="272" t="s">
        <v>43</v>
      </c>
      <c r="O318" s="86"/>
      <c r="P318" s="215">
        <f>O318*H318</f>
        <v>0</v>
      </c>
      <c r="Q318" s="215">
        <v>0.00064000000000000005</v>
      </c>
      <c r="R318" s="215">
        <f>Q318*H318</f>
        <v>0.033135360000000003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315</v>
      </c>
      <c r="AT318" s="217" t="s">
        <v>337</v>
      </c>
      <c r="AU318" s="217" t="s">
        <v>82</v>
      </c>
      <c r="AY318" s="19" t="s">
        <v>130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80</v>
      </c>
      <c r="BK318" s="218">
        <f>ROUND(I318*H318,2)</f>
        <v>0</v>
      </c>
      <c r="BL318" s="19" t="s">
        <v>226</v>
      </c>
      <c r="BM318" s="217" t="s">
        <v>497</v>
      </c>
    </row>
    <row r="319" s="13" customFormat="1">
      <c r="A319" s="13"/>
      <c r="B319" s="219"/>
      <c r="C319" s="220"/>
      <c r="D319" s="221" t="s">
        <v>142</v>
      </c>
      <c r="E319" s="220"/>
      <c r="F319" s="223" t="s">
        <v>498</v>
      </c>
      <c r="G319" s="220"/>
      <c r="H319" s="224">
        <v>51.774000000000001</v>
      </c>
      <c r="I319" s="225"/>
      <c r="J319" s="220"/>
      <c r="K319" s="220"/>
      <c r="L319" s="226"/>
      <c r="M319" s="227"/>
      <c r="N319" s="228"/>
      <c r="O319" s="228"/>
      <c r="P319" s="228"/>
      <c r="Q319" s="228"/>
      <c r="R319" s="228"/>
      <c r="S319" s="228"/>
      <c r="T319" s="22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0" t="s">
        <v>142</v>
      </c>
      <c r="AU319" s="230" t="s">
        <v>82</v>
      </c>
      <c r="AV319" s="13" t="s">
        <v>82</v>
      </c>
      <c r="AW319" s="13" t="s">
        <v>4</v>
      </c>
      <c r="AX319" s="13" t="s">
        <v>80</v>
      </c>
      <c r="AY319" s="230" t="s">
        <v>130</v>
      </c>
    </row>
    <row r="320" s="2" customFormat="1">
      <c r="A320" s="40"/>
      <c r="B320" s="41"/>
      <c r="C320" s="206" t="s">
        <v>499</v>
      </c>
      <c r="D320" s="206" t="s">
        <v>134</v>
      </c>
      <c r="E320" s="207" t="s">
        <v>500</v>
      </c>
      <c r="F320" s="208" t="s">
        <v>501</v>
      </c>
      <c r="G320" s="209" t="s">
        <v>157</v>
      </c>
      <c r="H320" s="210">
        <v>0.039</v>
      </c>
      <c r="I320" s="211"/>
      <c r="J320" s="212">
        <f>ROUND(I320*H320,2)</f>
        <v>0</v>
      </c>
      <c r="K320" s="208" t="s">
        <v>138</v>
      </c>
      <c r="L320" s="46"/>
      <c r="M320" s="213" t="s">
        <v>19</v>
      </c>
      <c r="N320" s="214" t="s">
        <v>43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226</v>
      </c>
      <c r="AT320" s="217" t="s">
        <v>134</v>
      </c>
      <c r="AU320" s="217" t="s">
        <v>82</v>
      </c>
      <c r="AY320" s="19" t="s">
        <v>130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80</v>
      </c>
      <c r="BK320" s="218">
        <f>ROUND(I320*H320,2)</f>
        <v>0</v>
      </c>
      <c r="BL320" s="19" t="s">
        <v>226</v>
      </c>
      <c r="BM320" s="217" t="s">
        <v>502</v>
      </c>
    </row>
    <row r="321" s="12" customFormat="1" ht="22.8" customHeight="1">
      <c r="A321" s="12"/>
      <c r="B321" s="190"/>
      <c r="C321" s="191"/>
      <c r="D321" s="192" t="s">
        <v>71</v>
      </c>
      <c r="E321" s="204" t="s">
        <v>503</v>
      </c>
      <c r="F321" s="204" t="s">
        <v>504</v>
      </c>
      <c r="G321" s="191"/>
      <c r="H321" s="191"/>
      <c r="I321" s="194"/>
      <c r="J321" s="205">
        <f>BK321</f>
        <v>0</v>
      </c>
      <c r="K321" s="191"/>
      <c r="L321" s="196"/>
      <c r="M321" s="197"/>
      <c r="N321" s="198"/>
      <c r="O321" s="198"/>
      <c r="P321" s="199">
        <f>SUM(P322:P341)</f>
        <v>0</v>
      </c>
      <c r="Q321" s="198"/>
      <c r="R321" s="199">
        <f>SUM(R322:R341)</f>
        <v>1.6938610000000001</v>
      </c>
      <c r="S321" s="198"/>
      <c r="T321" s="200">
        <f>SUM(T322:T341)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1" t="s">
        <v>82</v>
      </c>
      <c r="AT321" s="202" t="s">
        <v>71</v>
      </c>
      <c r="AU321" s="202" t="s">
        <v>80</v>
      </c>
      <c r="AY321" s="201" t="s">
        <v>130</v>
      </c>
      <c r="BK321" s="203">
        <f>SUM(BK322:BK341)</f>
        <v>0</v>
      </c>
    </row>
    <row r="322" s="2" customFormat="1" ht="16.5" customHeight="1">
      <c r="A322" s="40"/>
      <c r="B322" s="41"/>
      <c r="C322" s="206" t="s">
        <v>505</v>
      </c>
      <c r="D322" s="206" t="s">
        <v>134</v>
      </c>
      <c r="E322" s="207" t="s">
        <v>506</v>
      </c>
      <c r="F322" s="208" t="s">
        <v>507</v>
      </c>
      <c r="G322" s="209" t="s">
        <v>147</v>
      </c>
      <c r="H322" s="210">
        <v>74.060000000000002</v>
      </c>
      <c r="I322" s="211"/>
      <c r="J322" s="212">
        <f>ROUND(I322*H322,2)</f>
        <v>0</v>
      </c>
      <c r="K322" s="208" t="s">
        <v>138</v>
      </c>
      <c r="L322" s="46"/>
      <c r="M322" s="213" t="s">
        <v>19</v>
      </c>
      <c r="N322" s="214" t="s">
        <v>43</v>
      </c>
      <c r="O322" s="86"/>
      <c r="P322" s="215">
        <f>O322*H322</f>
        <v>0</v>
      </c>
      <c r="Q322" s="215">
        <v>0.010800000000000001</v>
      </c>
      <c r="R322" s="215">
        <f>Q322*H322</f>
        <v>0.79984800000000011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226</v>
      </c>
      <c r="AT322" s="217" t="s">
        <v>134</v>
      </c>
      <c r="AU322" s="217" t="s">
        <v>82</v>
      </c>
      <c r="AY322" s="19" t="s">
        <v>130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80</v>
      </c>
      <c r="BK322" s="218">
        <f>ROUND(I322*H322,2)</f>
        <v>0</v>
      </c>
      <c r="BL322" s="19" t="s">
        <v>226</v>
      </c>
      <c r="BM322" s="217" t="s">
        <v>508</v>
      </c>
    </row>
    <row r="323" s="15" customFormat="1">
      <c r="A323" s="15"/>
      <c r="B323" s="242"/>
      <c r="C323" s="243"/>
      <c r="D323" s="221" t="s">
        <v>142</v>
      </c>
      <c r="E323" s="244" t="s">
        <v>19</v>
      </c>
      <c r="F323" s="245" t="s">
        <v>509</v>
      </c>
      <c r="G323" s="243"/>
      <c r="H323" s="244" t="s">
        <v>19</v>
      </c>
      <c r="I323" s="246"/>
      <c r="J323" s="243"/>
      <c r="K323" s="243"/>
      <c r="L323" s="247"/>
      <c r="M323" s="248"/>
      <c r="N323" s="249"/>
      <c r="O323" s="249"/>
      <c r="P323" s="249"/>
      <c r="Q323" s="249"/>
      <c r="R323" s="249"/>
      <c r="S323" s="249"/>
      <c r="T323" s="25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1" t="s">
        <v>142</v>
      </c>
      <c r="AU323" s="251" t="s">
        <v>82</v>
      </c>
      <c r="AV323" s="15" t="s">
        <v>80</v>
      </c>
      <c r="AW323" s="15" t="s">
        <v>33</v>
      </c>
      <c r="AX323" s="15" t="s">
        <v>72</v>
      </c>
      <c r="AY323" s="251" t="s">
        <v>130</v>
      </c>
    </row>
    <row r="324" s="13" customFormat="1">
      <c r="A324" s="13"/>
      <c r="B324" s="219"/>
      <c r="C324" s="220"/>
      <c r="D324" s="221" t="s">
        <v>142</v>
      </c>
      <c r="E324" s="222" t="s">
        <v>19</v>
      </c>
      <c r="F324" s="223" t="s">
        <v>510</v>
      </c>
      <c r="G324" s="220"/>
      <c r="H324" s="224">
        <v>74.060000000000002</v>
      </c>
      <c r="I324" s="225"/>
      <c r="J324" s="220"/>
      <c r="K324" s="220"/>
      <c r="L324" s="226"/>
      <c r="M324" s="227"/>
      <c r="N324" s="228"/>
      <c r="O324" s="228"/>
      <c r="P324" s="228"/>
      <c r="Q324" s="228"/>
      <c r="R324" s="228"/>
      <c r="S324" s="228"/>
      <c r="T324" s="22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0" t="s">
        <v>142</v>
      </c>
      <c r="AU324" s="230" t="s">
        <v>82</v>
      </c>
      <c r="AV324" s="13" t="s">
        <v>82</v>
      </c>
      <c r="AW324" s="13" t="s">
        <v>33</v>
      </c>
      <c r="AX324" s="13" t="s">
        <v>72</v>
      </c>
      <c r="AY324" s="230" t="s">
        <v>130</v>
      </c>
    </row>
    <row r="325" s="14" customFormat="1">
      <c r="A325" s="14"/>
      <c r="B325" s="231"/>
      <c r="C325" s="232"/>
      <c r="D325" s="221" t="s">
        <v>142</v>
      </c>
      <c r="E325" s="233" t="s">
        <v>19</v>
      </c>
      <c r="F325" s="234" t="s">
        <v>144</v>
      </c>
      <c r="G325" s="232"/>
      <c r="H325" s="235">
        <v>74.060000000000002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1" t="s">
        <v>142</v>
      </c>
      <c r="AU325" s="241" t="s">
        <v>82</v>
      </c>
      <c r="AV325" s="14" t="s">
        <v>140</v>
      </c>
      <c r="AW325" s="14" t="s">
        <v>33</v>
      </c>
      <c r="AX325" s="14" t="s">
        <v>80</v>
      </c>
      <c r="AY325" s="241" t="s">
        <v>130</v>
      </c>
    </row>
    <row r="326" s="2" customFormat="1" ht="21.75" customHeight="1">
      <c r="A326" s="40"/>
      <c r="B326" s="41"/>
      <c r="C326" s="206" t="s">
        <v>511</v>
      </c>
      <c r="D326" s="206" t="s">
        <v>134</v>
      </c>
      <c r="E326" s="207" t="s">
        <v>512</v>
      </c>
      <c r="F326" s="208" t="s">
        <v>513</v>
      </c>
      <c r="G326" s="209" t="s">
        <v>166</v>
      </c>
      <c r="H326" s="210">
        <v>66.5</v>
      </c>
      <c r="I326" s="211"/>
      <c r="J326" s="212">
        <f>ROUND(I326*H326,2)</f>
        <v>0</v>
      </c>
      <c r="K326" s="208" t="s">
        <v>138</v>
      </c>
      <c r="L326" s="46"/>
      <c r="M326" s="213" t="s">
        <v>19</v>
      </c>
      <c r="N326" s="214" t="s">
        <v>43</v>
      </c>
      <c r="O326" s="86"/>
      <c r="P326" s="215">
        <f>O326*H326</f>
        <v>0</v>
      </c>
      <c r="Q326" s="215">
        <v>0.00347</v>
      </c>
      <c r="R326" s="215">
        <f>Q326*H326</f>
        <v>0.23075499999999999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226</v>
      </c>
      <c r="AT326" s="217" t="s">
        <v>134</v>
      </c>
      <c r="AU326" s="217" t="s">
        <v>82</v>
      </c>
      <c r="AY326" s="19" t="s">
        <v>130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80</v>
      </c>
      <c r="BK326" s="218">
        <f>ROUND(I326*H326,2)</f>
        <v>0</v>
      </c>
      <c r="BL326" s="19" t="s">
        <v>226</v>
      </c>
      <c r="BM326" s="217" t="s">
        <v>514</v>
      </c>
    </row>
    <row r="327" s="13" customFormat="1">
      <c r="A327" s="13"/>
      <c r="B327" s="219"/>
      <c r="C327" s="220"/>
      <c r="D327" s="221" t="s">
        <v>142</v>
      </c>
      <c r="E327" s="222" t="s">
        <v>19</v>
      </c>
      <c r="F327" s="223" t="s">
        <v>248</v>
      </c>
      <c r="G327" s="220"/>
      <c r="H327" s="224">
        <v>66.5</v>
      </c>
      <c r="I327" s="225"/>
      <c r="J327" s="220"/>
      <c r="K327" s="220"/>
      <c r="L327" s="226"/>
      <c r="M327" s="227"/>
      <c r="N327" s="228"/>
      <c r="O327" s="228"/>
      <c r="P327" s="228"/>
      <c r="Q327" s="228"/>
      <c r="R327" s="228"/>
      <c r="S327" s="228"/>
      <c r="T327" s="22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0" t="s">
        <v>142</v>
      </c>
      <c r="AU327" s="230" t="s">
        <v>82</v>
      </c>
      <c r="AV327" s="13" t="s">
        <v>82</v>
      </c>
      <c r="AW327" s="13" t="s">
        <v>33</v>
      </c>
      <c r="AX327" s="13" t="s">
        <v>72</v>
      </c>
      <c r="AY327" s="230" t="s">
        <v>130</v>
      </c>
    </row>
    <row r="328" s="14" customFormat="1">
      <c r="A328" s="14"/>
      <c r="B328" s="231"/>
      <c r="C328" s="232"/>
      <c r="D328" s="221" t="s">
        <v>142</v>
      </c>
      <c r="E328" s="233" t="s">
        <v>19</v>
      </c>
      <c r="F328" s="234" t="s">
        <v>144</v>
      </c>
      <c r="G328" s="232"/>
      <c r="H328" s="235">
        <v>66.5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1" t="s">
        <v>142</v>
      </c>
      <c r="AU328" s="241" t="s">
        <v>82</v>
      </c>
      <c r="AV328" s="14" t="s">
        <v>140</v>
      </c>
      <c r="AW328" s="14" t="s">
        <v>33</v>
      </c>
      <c r="AX328" s="14" t="s">
        <v>80</v>
      </c>
      <c r="AY328" s="241" t="s">
        <v>130</v>
      </c>
    </row>
    <row r="329" s="2" customFormat="1">
      <c r="A329" s="40"/>
      <c r="B329" s="41"/>
      <c r="C329" s="206" t="s">
        <v>515</v>
      </c>
      <c r="D329" s="206" t="s">
        <v>134</v>
      </c>
      <c r="E329" s="207" t="s">
        <v>516</v>
      </c>
      <c r="F329" s="208" t="s">
        <v>517</v>
      </c>
      <c r="G329" s="209" t="s">
        <v>166</v>
      </c>
      <c r="H329" s="210">
        <v>59.600000000000001</v>
      </c>
      <c r="I329" s="211"/>
      <c r="J329" s="212">
        <f>ROUND(I329*H329,2)</f>
        <v>0</v>
      </c>
      <c r="K329" s="208" t="s">
        <v>138</v>
      </c>
      <c r="L329" s="46"/>
      <c r="M329" s="213" t="s">
        <v>19</v>
      </c>
      <c r="N329" s="214" t="s">
        <v>43</v>
      </c>
      <c r="O329" s="86"/>
      <c r="P329" s="215">
        <f>O329*H329</f>
        <v>0</v>
      </c>
      <c r="Q329" s="215">
        <v>0.0044400000000000004</v>
      </c>
      <c r="R329" s="215">
        <f>Q329*H329</f>
        <v>0.26462400000000003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226</v>
      </c>
      <c r="AT329" s="217" t="s">
        <v>134</v>
      </c>
      <c r="AU329" s="217" t="s">
        <v>82</v>
      </c>
      <c r="AY329" s="19" t="s">
        <v>130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80</v>
      </c>
      <c r="BK329" s="218">
        <f>ROUND(I329*H329,2)</f>
        <v>0</v>
      </c>
      <c r="BL329" s="19" t="s">
        <v>226</v>
      </c>
      <c r="BM329" s="217" t="s">
        <v>518</v>
      </c>
    </row>
    <row r="330" s="13" customFormat="1">
      <c r="A330" s="13"/>
      <c r="B330" s="219"/>
      <c r="C330" s="220"/>
      <c r="D330" s="221" t="s">
        <v>142</v>
      </c>
      <c r="E330" s="222" t="s">
        <v>19</v>
      </c>
      <c r="F330" s="223" t="s">
        <v>519</v>
      </c>
      <c r="G330" s="220"/>
      <c r="H330" s="224">
        <v>59.600000000000001</v>
      </c>
      <c r="I330" s="225"/>
      <c r="J330" s="220"/>
      <c r="K330" s="220"/>
      <c r="L330" s="226"/>
      <c r="M330" s="227"/>
      <c r="N330" s="228"/>
      <c r="O330" s="228"/>
      <c r="P330" s="228"/>
      <c r="Q330" s="228"/>
      <c r="R330" s="228"/>
      <c r="S330" s="228"/>
      <c r="T330" s="22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0" t="s">
        <v>142</v>
      </c>
      <c r="AU330" s="230" t="s">
        <v>82</v>
      </c>
      <c r="AV330" s="13" t="s">
        <v>82</v>
      </c>
      <c r="AW330" s="13" t="s">
        <v>33</v>
      </c>
      <c r="AX330" s="13" t="s">
        <v>72</v>
      </c>
      <c r="AY330" s="230" t="s">
        <v>130</v>
      </c>
    </row>
    <row r="331" s="14" customFormat="1">
      <c r="A331" s="14"/>
      <c r="B331" s="231"/>
      <c r="C331" s="232"/>
      <c r="D331" s="221" t="s">
        <v>142</v>
      </c>
      <c r="E331" s="233" t="s">
        <v>19</v>
      </c>
      <c r="F331" s="234" t="s">
        <v>144</v>
      </c>
      <c r="G331" s="232"/>
      <c r="H331" s="235">
        <v>59.600000000000001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1" t="s">
        <v>142</v>
      </c>
      <c r="AU331" s="241" t="s">
        <v>82</v>
      </c>
      <c r="AV331" s="14" t="s">
        <v>140</v>
      </c>
      <c r="AW331" s="14" t="s">
        <v>33</v>
      </c>
      <c r="AX331" s="14" t="s">
        <v>80</v>
      </c>
      <c r="AY331" s="241" t="s">
        <v>130</v>
      </c>
    </row>
    <row r="332" s="2" customFormat="1" ht="16.5" customHeight="1">
      <c r="A332" s="40"/>
      <c r="B332" s="41"/>
      <c r="C332" s="206" t="s">
        <v>520</v>
      </c>
      <c r="D332" s="206" t="s">
        <v>134</v>
      </c>
      <c r="E332" s="207" t="s">
        <v>521</v>
      </c>
      <c r="F332" s="208" t="s">
        <v>522</v>
      </c>
      <c r="G332" s="209" t="s">
        <v>147</v>
      </c>
      <c r="H332" s="210">
        <v>29.199999999999999</v>
      </c>
      <c r="I332" s="211"/>
      <c r="J332" s="212">
        <f>ROUND(I332*H332,2)</f>
        <v>0</v>
      </c>
      <c r="K332" s="208" t="s">
        <v>138</v>
      </c>
      <c r="L332" s="46"/>
      <c r="M332" s="213" t="s">
        <v>19</v>
      </c>
      <c r="N332" s="214" t="s">
        <v>43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226</v>
      </c>
      <c r="AT332" s="217" t="s">
        <v>134</v>
      </c>
      <c r="AU332" s="217" t="s">
        <v>82</v>
      </c>
      <c r="AY332" s="19" t="s">
        <v>130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80</v>
      </c>
      <c r="BK332" s="218">
        <f>ROUND(I332*H332,2)</f>
        <v>0</v>
      </c>
      <c r="BL332" s="19" t="s">
        <v>226</v>
      </c>
      <c r="BM332" s="217" t="s">
        <v>523</v>
      </c>
    </row>
    <row r="333" s="13" customFormat="1">
      <c r="A333" s="13"/>
      <c r="B333" s="219"/>
      <c r="C333" s="220"/>
      <c r="D333" s="221" t="s">
        <v>142</v>
      </c>
      <c r="E333" s="222" t="s">
        <v>19</v>
      </c>
      <c r="F333" s="223" t="s">
        <v>524</v>
      </c>
      <c r="G333" s="220"/>
      <c r="H333" s="224">
        <v>29.199999999999999</v>
      </c>
      <c r="I333" s="225"/>
      <c r="J333" s="220"/>
      <c r="K333" s="220"/>
      <c r="L333" s="226"/>
      <c r="M333" s="227"/>
      <c r="N333" s="228"/>
      <c r="O333" s="228"/>
      <c r="P333" s="228"/>
      <c r="Q333" s="228"/>
      <c r="R333" s="228"/>
      <c r="S333" s="228"/>
      <c r="T333" s="22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0" t="s">
        <v>142</v>
      </c>
      <c r="AU333" s="230" t="s">
        <v>82</v>
      </c>
      <c r="AV333" s="13" t="s">
        <v>82</v>
      </c>
      <c r="AW333" s="13" t="s">
        <v>33</v>
      </c>
      <c r="AX333" s="13" t="s">
        <v>72</v>
      </c>
      <c r="AY333" s="230" t="s">
        <v>130</v>
      </c>
    </row>
    <row r="334" s="14" customFormat="1">
      <c r="A334" s="14"/>
      <c r="B334" s="231"/>
      <c r="C334" s="232"/>
      <c r="D334" s="221" t="s">
        <v>142</v>
      </c>
      <c r="E334" s="233" t="s">
        <v>19</v>
      </c>
      <c r="F334" s="234" t="s">
        <v>144</v>
      </c>
      <c r="G334" s="232"/>
      <c r="H334" s="235">
        <v>29.199999999999999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1" t="s">
        <v>142</v>
      </c>
      <c r="AU334" s="241" t="s">
        <v>82</v>
      </c>
      <c r="AV334" s="14" t="s">
        <v>140</v>
      </c>
      <c r="AW334" s="14" t="s">
        <v>33</v>
      </c>
      <c r="AX334" s="14" t="s">
        <v>80</v>
      </c>
      <c r="AY334" s="241" t="s">
        <v>130</v>
      </c>
    </row>
    <row r="335" s="2" customFormat="1" ht="16.5" customHeight="1">
      <c r="A335" s="40"/>
      <c r="B335" s="41"/>
      <c r="C335" s="263" t="s">
        <v>525</v>
      </c>
      <c r="D335" s="263" t="s">
        <v>337</v>
      </c>
      <c r="E335" s="264" t="s">
        <v>526</v>
      </c>
      <c r="F335" s="265" t="s">
        <v>527</v>
      </c>
      <c r="G335" s="266" t="s">
        <v>147</v>
      </c>
      <c r="H335" s="267">
        <v>33.579999999999998</v>
      </c>
      <c r="I335" s="268"/>
      <c r="J335" s="269">
        <f>ROUND(I335*H335,2)</f>
        <v>0</v>
      </c>
      <c r="K335" s="265" t="s">
        <v>138</v>
      </c>
      <c r="L335" s="270"/>
      <c r="M335" s="271" t="s">
        <v>19</v>
      </c>
      <c r="N335" s="272" t="s">
        <v>43</v>
      </c>
      <c r="O335" s="86"/>
      <c r="P335" s="215">
        <f>O335*H335</f>
        <v>0</v>
      </c>
      <c r="Q335" s="215">
        <v>0.00050000000000000001</v>
      </c>
      <c r="R335" s="215">
        <f>Q335*H335</f>
        <v>0.016789999999999999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315</v>
      </c>
      <c r="AT335" s="217" t="s">
        <v>337</v>
      </c>
      <c r="AU335" s="217" t="s">
        <v>82</v>
      </c>
      <c r="AY335" s="19" t="s">
        <v>130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226</v>
      </c>
      <c r="BM335" s="217" t="s">
        <v>528</v>
      </c>
    </row>
    <row r="336" s="13" customFormat="1">
      <c r="A336" s="13"/>
      <c r="B336" s="219"/>
      <c r="C336" s="220"/>
      <c r="D336" s="221" t="s">
        <v>142</v>
      </c>
      <c r="E336" s="220"/>
      <c r="F336" s="223" t="s">
        <v>529</v>
      </c>
      <c r="G336" s="220"/>
      <c r="H336" s="224">
        <v>33.579999999999998</v>
      </c>
      <c r="I336" s="225"/>
      <c r="J336" s="220"/>
      <c r="K336" s="220"/>
      <c r="L336" s="226"/>
      <c r="M336" s="227"/>
      <c r="N336" s="228"/>
      <c r="O336" s="228"/>
      <c r="P336" s="228"/>
      <c r="Q336" s="228"/>
      <c r="R336" s="228"/>
      <c r="S336" s="228"/>
      <c r="T336" s="22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0" t="s">
        <v>142</v>
      </c>
      <c r="AU336" s="230" t="s">
        <v>82</v>
      </c>
      <c r="AV336" s="13" t="s">
        <v>82</v>
      </c>
      <c r="AW336" s="13" t="s">
        <v>4</v>
      </c>
      <c r="AX336" s="13" t="s">
        <v>80</v>
      </c>
      <c r="AY336" s="230" t="s">
        <v>130</v>
      </c>
    </row>
    <row r="337" s="2" customFormat="1">
      <c r="A337" s="40"/>
      <c r="B337" s="41"/>
      <c r="C337" s="206" t="s">
        <v>530</v>
      </c>
      <c r="D337" s="206" t="s">
        <v>134</v>
      </c>
      <c r="E337" s="207" t="s">
        <v>531</v>
      </c>
      <c r="F337" s="208" t="s">
        <v>532</v>
      </c>
      <c r="G337" s="209" t="s">
        <v>166</v>
      </c>
      <c r="H337" s="210">
        <v>59.600000000000001</v>
      </c>
      <c r="I337" s="211"/>
      <c r="J337" s="212">
        <f>ROUND(I337*H337,2)</f>
        <v>0</v>
      </c>
      <c r="K337" s="208" t="s">
        <v>138</v>
      </c>
      <c r="L337" s="46"/>
      <c r="M337" s="213" t="s">
        <v>19</v>
      </c>
      <c r="N337" s="214" t="s">
        <v>43</v>
      </c>
      <c r="O337" s="86"/>
      <c r="P337" s="215">
        <f>O337*H337</f>
        <v>0</v>
      </c>
      <c r="Q337" s="215">
        <v>0.0063899999999999998</v>
      </c>
      <c r="R337" s="215">
        <f>Q337*H337</f>
        <v>0.38084400000000002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226</v>
      </c>
      <c r="AT337" s="217" t="s">
        <v>134</v>
      </c>
      <c r="AU337" s="217" t="s">
        <v>82</v>
      </c>
      <c r="AY337" s="19" t="s">
        <v>130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80</v>
      </c>
      <c r="BK337" s="218">
        <f>ROUND(I337*H337,2)</f>
        <v>0</v>
      </c>
      <c r="BL337" s="19" t="s">
        <v>226</v>
      </c>
      <c r="BM337" s="217" t="s">
        <v>533</v>
      </c>
    </row>
    <row r="338" s="13" customFormat="1">
      <c r="A338" s="13"/>
      <c r="B338" s="219"/>
      <c r="C338" s="220"/>
      <c r="D338" s="221" t="s">
        <v>142</v>
      </c>
      <c r="E338" s="222" t="s">
        <v>19</v>
      </c>
      <c r="F338" s="223" t="s">
        <v>519</v>
      </c>
      <c r="G338" s="220"/>
      <c r="H338" s="224">
        <v>59.600000000000001</v>
      </c>
      <c r="I338" s="225"/>
      <c r="J338" s="220"/>
      <c r="K338" s="220"/>
      <c r="L338" s="226"/>
      <c r="M338" s="227"/>
      <c r="N338" s="228"/>
      <c r="O338" s="228"/>
      <c r="P338" s="228"/>
      <c r="Q338" s="228"/>
      <c r="R338" s="228"/>
      <c r="S338" s="228"/>
      <c r="T338" s="22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0" t="s">
        <v>142</v>
      </c>
      <c r="AU338" s="230" t="s">
        <v>82</v>
      </c>
      <c r="AV338" s="13" t="s">
        <v>82</v>
      </c>
      <c r="AW338" s="13" t="s">
        <v>33</v>
      </c>
      <c r="AX338" s="13" t="s">
        <v>72</v>
      </c>
      <c r="AY338" s="230" t="s">
        <v>130</v>
      </c>
    </row>
    <row r="339" s="14" customFormat="1">
      <c r="A339" s="14"/>
      <c r="B339" s="231"/>
      <c r="C339" s="232"/>
      <c r="D339" s="221" t="s">
        <v>142</v>
      </c>
      <c r="E339" s="233" t="s">
        <v>19</v>
      </c>
      <c r="F339" s="234" t="s">
        <v>144</v>
      </c>
      <c r="G339" s="232"/>
      <c r="H339" s="235">
        <v>59.600000000000001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1" t="s">
        <v>142</v>
      </c>
      <c r="AU339" s="241" t="s">
        <v>82</v>
      </c>
      <c r="AV339" s="14" t="s">
        <v>140</v>
      </c>
      <c r="AW339" s="14" t="s">
        <v>33</v>
      </c>
      <c r="AX339" s="14" t="s">
        <v>80</v>
      </c>
      <c r="AY339" s="241" t="s">
        <v>130</v>
      </c>
    </row>
    <row r="340" s="2" customFormat="1">
      <c r="A340" s="40"/>
      <c r="B340" s="41"/>
      <c r="C340" s="206" t="s">
        <v>534</v>
      </c>
      <c r="D340" s="206" t="s">
        <v>134</v>
      </c>
      <c r="E340" s="207" t="s">
        <v>535</v>
      </c>
      <c r="F340" s="208" t="s">
        <v>536</v>
      </c>
      <c r="G340" s="209" t="s">
        <v>173</v>
      </c>
      <c r="H340" s="210">
        <v>4</v>
      </c>
      <c r="I340" s="211"/>
      <c r="J340" s="212">
        <f>ROUND(I340*H340,2)</f>
        <v>0</v>
      </c>
      <c r="K340" s="208" t="s">
        <v>138</v>
      </c>
      <c r="L340" s="46"/>
      <c r="M340" s="213" t="s">
        <v>19</v>
      </c>
      <c r="N340" s="214" t="s">
        <v>43</v>
      </c>
      <c r="O340" s="86"/>
      <c r="P340" s="215">
        <f>O340*H340</f>
        <v>0</v>
      </c>
      <c r="Q340" s="215">
        <v>0.00025000000000000001</v>
      </c>
      <c r="R340" s="215">
        <f>Q340*H340</f>
        <v>0.001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226</v>
      </c>
      <c r="AT340" s="217" t="s">
        <v>134</v>
      </c>
      <c r="AU340" s="217" t="s">
        <v>82</v>
      </c>
      <c r="AY340" s="19" t="s">
        <v>130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80</v>
      </c>
      <c r="BK340" s="218">
        <f>ROUND(I340*H340,2)</f>
        <v>0</v>
      </c>
      <c r="BL340" s="19" t="s">
        <v>226</v>
      </c>
      <c r="BM340" s="217" t="s">
        <v>537</v>
      </c>
    </row>
    <row r="341" s="2" customFormat="1">
      <c r="A341" s="40"/>
      <c r="B341" s="41"/>
      <c r="C341" s="206" t="s">
        <v>538</v>
      </c>
      <c r="D341" s="206" t="s">
        <v>134</v>
      </c>
      <c r="E341" s="207" t="s">
        <v>539</v>
      </c>
      <c r="F341" s="208" t="s">
        <v>540</v>
      </c>
      <c r="G341" s="209" t="s">
        <v>157</v>
      </c>
      <c r="H341" s="210">
        <v>1.694</v>
      </c>
      <c r="I341" s="211"/>
      <c r="J341" s="212">
        <f>ROUND(I341*H341,2)</f>
        <v>0</v>
      </c>
      <c r="K341" s="208" t="s">
        <v>138</v>
      </c>
      <c r="L341" s="46"/>
      <c r="M341" s="213" t="s">
        <v>19</v>
      </c>
      <c r="N341" s="214" t="s">
        <v>43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226</v>
      </c>
      <c r="AT341" s="217" t="s">
        <v>134</v>
      </c>
      <c r="AU341" s="217" t="s">
        <v>82</v>
      </c>
      <c r="AY341" s="19" t="s">
        <v>130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80</v>
      </c>
      <c r="BK341" s="218">
        <f>ROUND(I341*H341,2)</f>
        <v>0</v>
      </c>
      <c r="BL341" s="19" t="s">
        <v>226</v>
      </c>
      <c r="BM341" s="217" t="s">
        <v>541</v>
      </c>
    </row>
    <row r="342" s="12" customFormat="1" ht="22.8" customHeight="1">
      <c r="A342" s="12"/>
      <c r="B342" s="190"/>
      <c r="C342" s="191"/>
      <c r="D342" s="192" t="s">
        <v>71</v>
      </c>
      <c r="E342" s="204" t="s">
        <v>542</v>
      </c>
      <c r="F342" s="204" t="s">
        <v>543</v>
      </c>
      <c r="G342" s="191"/>
      <c r="H342" s="191"/>
      <c r="I342" s="194"/>
      <c r="J342" s="205">
        <f>BK342</f>
        <v>0</v>
      </c>
      <c r="K342" s="191"/>
      <c r="L342" s="196"/>
      <c r="M342" s="197"/>
      <c r="N342" s="198"/>
      <c r="O342" s="198"/>
      <c r="P342" s="199">
        <f>SUM(P343:P353)</f>
        <v>0</v>
      </c>
      <c r="Q342" s="198"/>
      <c r="R342" s="199">
        <f>SUM(R343:R353)</f>
        <v>0.078765069999999993</v>
      </c>
      <c r="S342" s="198"/>
      <c r="T342" s="200">
        <f>SUM(T343:T353)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82</v>
      </c>
      <c r="AT342" s="202" t="s">
        <v>71</v>
      </c>
      <c r="AU342" s="202" t="s">
        <v>80</v>
      </c>
      <c r="AY342" s="201" t="s">
        <v>130</v>
      </c>
      <c r="BK342" s="203">
        <f>SUM(BK343:BK353)</f>
        <v>0</v>
      </c>
    </row>
    <row r="343" s="2" customFormat="1">
      <c r="A343" s="40"/>
      <c r="B343" s="41"/>
      <c r="C343" s="206" t="s">
        <v>544</v>
      </c>
      <c r="D343" s="206" t="s">
        <v>134</v>
      </c>
      <c r="E343" s="207" t="s">
        <v>545</v>
      </c>
      <c r="F343" s="208" t="s">
        <v>546</v>
      </c>
      <c r="G343" s="209" t="s">
        <v>147</v>
      </c>
      <c r="H343" s="210">
        <v>148.553</v>
      </c>
      <c r="I343" s="211"/>
      <c r="J343" s="212">
        <f>ROUND(I343*H343,2)</f>
        <v>0</v>
      </c>
      <c r="K343" s="208" t="s">
        <v>138</v>
      </c>
      <c r="L343" s="46"/>
      <c r="M343" s="213" t="s">
        <v>19</v>
      </c>
      <c r="N343" s="214" t="s">
        <v>43</v>
      </c>
      <c r="O343" s="86"/>
      <c r="P343" s="215">
        <f>O343*H343</f>
        <v>0</v>
      </c>
      <c r="Q343" s="215">
        <v>1.0000000000000001E-05</v>
      </c>
      <c r="R343" s="215">
        <f>Q343*H343</f>
        <v>0.0014855300000000001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226</v>
      </c>
      <c r="AT343" s="217" t="s">
        <v>134</v>
      </c>
      <c r="AU343" s="217" t="s">
        <v>82</v>
      </c>
      <c r="AY343" s="19" t="s">
        <v>130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80</v>
      </c>
      <c r="BK343" s="218">
        <f>ROUND(I343*H343,2)</f>
        <v>0</v>
      </c>
      <c r="BL343" s="19" t="s">
        <v>226</v>
      </c>
      <c r="BM343" s="217" t="s">
        <v>547</v>
      </c>
    </row>
    <row r="344" s="13" customFormat="1">
      <c r="A344" s="13"/>
      <c r="B344" s="219"/>
      <c r="C344" s="220"/>
      <c r="D344" s="221" t="s">
        <v>142</v>
      </c>
      <c r="E344" s="222" t="s">
        <v>19</v>
      </c>
      <c r="F344" s="223" t="s">
        <v>548</v>
      </c>
      <c r="G344" s="220"/>
      <c r="H344" s="224">
        <v>148.553</v>
      </c>
      <c r="I344" s="225"/>
      <c r="J344" s="220"/>
      <c r="K344" s="220"/>
      <c r="L344" s="226"/>
      <c r="M344" s="227"/>
      <c r="N344" s="228"/>
      <c r="O344" s="228"/>
      <c r="P344" s="228"/>
      <c r="Q344" s="228"/>
      <c r="R344" s="228"/>
      <c r="S344" s="228"/>
      <c r="T344" s="22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0" t="s">
        <v>142</v>
      </c>
      <c r="AU344" s="230" t="s">
        <v>82</v>
      </c>
      <c r="AV344" s="13" t="s">
        <v>82</v>
      </c>
      <c r="AW344" s="13" t="s">
        <v>33</v>
      </c>
      <c r="AX344" s="13" t="s">
        <v>72</v>
      </c>
      <c r="AY344" s="230" t="s">
        <v>130</v>
      </c>
    </row>
    <row r="345" s="14" customFormat="1">
      <c r="A345" s="14"/>
      <c r="B345" s="231"/>
      <c r="C345" s="232"/>
      <c r="D345" s="221" t="s">
        <v>142</v>
      </c>
      <c r="E345" s="233" t="s">
        <v>19</v>
      </c>
      <c r="F345" s="234" t="s">
        <v>144</v>
      </c>
      <c r="G345" s="232"/>
      <c r="H345" s="235">
        <v>148.553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1" t="s">
        <v>142</v>
      </c>
      <c r="AU345" s="241" t="s">
        <v>82</v>
      </c>
      <c r="AV345" s="14" t="s">
        <v>140</v>
      </c>
      <c r="AW345" s="14" t="s">
        <v>33</v>
      </c>
      <c r="AX345" s="14" t="s">
        <v>80</v>
      </c>
      <c r="AY345" s="241" t="s">
        <v>130</v>
      </c>
    </row>
    <row r="346" s="2" customFormat="1">
      <c r="A346" s="40"/>
      <c r="B346" s="41"/>
      <c r="C346" s="263" t="s">
        <v>549</v>
      </c>
      <c r="D346" s="263" t="s">
        <v>337</v>
      </c>
      <c r="E346" s="264" t="s">
        <v>486</v>
      </c>
      <c r="F346" s="265" t="s">
        <v>487</v>
      </c>
      <c r="G346" s="266" t="s">
        <v>147</v>
      </c>
      <c r="H346" s="267">
        <v>163.40799999999999</v>
      </c>
      <c r="I346" s="268"/>
      <c r="J346" s="269">
        <f>ROUND(I346*H346,2)</f>
        <v>0</v>
      </c>
      <c r="K346" s="265" t="s">
        <v>138</v>
      </c>
      <c r="L346" s="270"/>
      <c r="M346" s="271" t="s">
        <v>19</v>
      </c>
      <c r="N346" s="272" t="s">
        <v>43</v>
      </c>
      <c r="O346" s="86"/>
      <c r="P346" s="215">
        <f>O346*H346</f>
        <v>0</v>
      </c>
      <c r="Q346" s="215">
        <v>0.00012999999999999999</v>
      </c>
      <c r="R346" s="215">
        <f>Q346*H346</f>
        <v>0.021243039999999998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315</v>
      </c>
      <c r="AT346" s="217" t="s">
        <v>337</v>
      </c>
      <c r="AU346" s="217" t="s">
        <v>82</v>
      </c>
      <c r="AY346" s="19" t="s">
        <v>130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80</v>
      </c>
      <c r="BK346" s="218">
        <f>ROUND(I346*H346,2)</f>
        <v>0</v>
      </c>
      <c r="BL346" s="19" t="s">
        <v>226</v>
      </c>
      <c r="BM346" s="217" t="s">
        <v>550</v>
      </c>
    </row>
    <row r="347" s="13" customFormat="1">
      <c r="A347" s="13"/>
      <c r="B347" s="219"/>
      <c r="C347" s="220"/>
      <c r="D347" s="221" t="s">
        <v>142</v>
      </c>
      <c r="E347" s="220"/>
      <c r="F347" s="223" t="s">
        <v>551</v>
      </c>
      <c r="G347" s="220"/>
      <c r="H347" s="224">
        <v>163.40799999999999</v>
      </c>
      <c r="I347" s="225"/>
      <c r="J347" s="220"/>
      <c r="K347" s="220"/>
      <c r="L347" s="226"/>
      <c r="M347" s="227"/>
      <c r="N347" s="228"/>
      <c r="O347" s="228"/>
      <c r="P347" s="228"/>
      <c r="Q347" s="228"/>
      <c r="R347" s="228"/>
      <c r="S347" s="228"/>
      <c r="T347" s="22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0" t="s">
        <v>142</v>
      </c>
      <c r="AU347" s="230" t="s">
        <v>82</v>
      </c>
      <c r="AV347" s="13" t="s">
        <v>82</v>
      </c>
      <c r="AW347" s="13" t="s">
        <v>4</v>
      </c>
      <c r="AX347" s="13" t="s">
        <v>80</v>
      </c>
      <c r="AY347" s="230" t="s">
        <v>130</v>
      </c>
    </row>
    <row r="348" s="2" customFormat="1">
      <c r="A348" s="40"/>
      <c r="B348" s="41"/>
      <c r="C348" s="206" t="s">
        <v>552</v>
      </c>
      <c r="D348" s="206" t="s">
        <v>134</v>
      </c>
      <c r="E348" s="207" t="s">
        <v>553</v>
      </c>
      <c r="F348" s="208" t="s">
        <v>554</v>
      </c>
      <c r="G348" s="209" t="s">
        <v>147</v>
      </c>
      <c r="H348" s="210">
        <v>391.86399999999998</v>
      </c>
      <c r="I348" s="211"/>
      <c r="J348" s="212">
        <f>ROUND(I348*H348,2)</f>
        <v>0</v>
      </c>
      <c r="K348" s="208" t="s">
        <v>138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226</v>
      </c>
      <c r="AT348" s="217" t="s">
        <v>134</v>
      </c>
      <c r="AU348" s="217" t="s">
        <v>82</v>
      </c>
      <c r="AY348" s="19" t="s">
        <v>130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226</v>
      </c>
      <c r="BM348" s="217" t="s">
        <v>555</v>
      </c>
    </row>
    <row r="349" s="13" customFormat="1">
      <c r="A349" s="13"/>
      <c r="B349" s="219"/>
      <c r="C349" s="220"/>
      <c r="D349" s="221" t="s">
        <v>142</v>
      </c>
      <c r="E349" s="222" t="s">
        <v>19</v>
      </c>
      <c r="F349" s="223" t="s">
        <v>243</v>
      </c>
      <c r="G349" s="220"/>
      <c r="H349" s="224">
        <v>391.86399999999998</v>
      </c>
      <c r="I349" s="225"/>
      <c r="J349" s="220"/>
      <c r="K349" s="220"/>
      <c r="L349" s="226"/>
      <c r="M349" s="227"/>
      <c r="N349" s="228"/>
      <c r="O349" s="228"/>
      <c r="P349" s="228"/>
      <c r="Q349" s="228"/>
      <c r="R349" s="228"/>
      <c r="S349" s="228"/>
      <c r="T349" s="22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0" t="s">
        <v>142</v>
      </c>
      <c r="AU349" s="230" t="s">
        <v>82</v>
      </c>
      <c r="AV349" s="13" t="s">
        <v>82</v>
      </c>
      <c r="AW349" s="13" t="s">
        <v>33</v>
      </c>
      <c r="AX349" s="13" t="s">
        <v>72</v>
      </c>
      <c r="AY349" s="230" t="s">
        <v>130</v>
      </c>
    </row>
    <row r="350" s="14" customFormat="1">
      <c r="A350" s="14"/>
      <c r="B350" s="231"/>
      <c r="C350" s="232"/>
      <c r="D350" s="221" t="s">
        <v>142</v>
      </c>
      <c r="E350" s="233" t="s">
        <v>19</v>
      </c>
      <c r="F350" s="234" t="s">
        <v>144</v>
      </c>
      <c r="G350" s="232"/>
      <c r="H350" s="235">
        <v>391.86399999999998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1" t="s">
        <v>142</v>
      </c>
      <c r="AU350" s="241" t="s">
        <v>82</v>
      </c>
      <c r="AV350" s="14" t="s">
        <v>140</v>
      </c>
      <c r="AW350" s="14" t="s">
        <v>33</v>
      </c>
      <c r="AX350" s="14" t="s">
        <v>80</v>
      </c>
      <c r="AY350" s="241" t="s">
        <v>130</v>
      </c>
    </row>
    <row r="351" s="2" customFormat="1">
      <c r="A351" s="40"/>
      <c r="B351" s="41"/>
      <c r="C351" s="263" t="s">
        <v>556</v>
      </c>
      <c r="D351" s="263" t="s">
        <v>337</v>
      </c>
      <c r="E351" s="264" t="s">
        <v>486</v>
      </c>
      <c r="F351" s="265" t="s">
        <v>487</v>
      </c>
      <c r="G351" s="266" t="s">
        <v>147</v>
      </c>
      <c r="H351" s="267">
        <v>431.05000000000001</v>
      </c>
      <c r="I351" s="268"/>
      <c r="J351" s="269">
        <f>ROUND(I351*H351,2)</f>
        <v>0</v>
      </c>
      <c r="K351" s="265" t="s">
        <v>138</v>
      </c>
      <c r="L351" s="270"/>
      <c r="M351" s="271" t="s">
        <v>19</v>
      </c>
      <c r="N351" s="272" t="s">
        <v>43</v>
      </c>
      <c r="O351" s="86"/>
      <c r="P351" s="215">
        <f>O351*H351</f>
        <v>0</v>
      </c>
      <c r="Q351" s="215">
        <v>0.00012999999999999999</v>
      </c>
      <c r="R351" s="215">
        <f>Q351*H351</f>
        <v>0.056036499999999996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315</v>
      </c>
      <c r="AT351" s="217" t="s">
        <v>337</v>
      </c>
      <c r="AU351" s="217" t="s">
        <v>82</v>
      </c>
      <c r="AY351" s="19" t="s">
        <v>130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80</v>
      </c>
      <c r="BK351" s="218">
        <f>ROUND(I351*H351,2)</f>
        <v>0</v>
      </c>
      <c r="BL351" s="19" t="s">
        <v>226</v>
      </c>
      <c r="BM351" s="217" t="s">
        <v>557</v>
      </c>
    </row>
    <row r="352" s="13" customFormat="1">
      <c r="A352" s="13"/>
      <c r="B352" s="219"/>
      <c r="C352" s="220"/>
      <c r="D352" s="221" t="s">
        <v>142</v>
      </c>
      <c r="E352" s="220"/>
      <c r="F352" s="223" t="s">
        <v>558</v>
      </c>
      <c r="G352" s="220"/>
      <c r="H352" s="224">
        <v>431.05000000000001</v>
      </c>
      <c r="I352" s="225"/>
      <c r="J352" s="220"/>
      <c r="K352" s="220"/>
      <c r="L352" s="226"/>
      <c r="M352" s="227"/>
      <c r="N352" s="228"/>
      <c r="O352" s="228"/>
      <c r="P352" s="228"/>
      <c r="Q352" s="228"/>
      <c r="R352" s="228"/>
      <c r="S352" s="228"/>
      <c r="T352" s="22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0" t="s">
        <v>142</v>
      </c>
      <c r="AU352" s="230" t="s">
        <v>82</v>
      </c>
      <c r="AV352" s="13" t="s">
        <v>82</v>
      </c>
      <c r="AW352" s="13" t="s">
        <v>4</v>
      </c>
      <c r="AX352" s="13" t="s">
        <v>80</v>
      </c>
      <c r="AY352" s="230" t="s">
        <v>130</v>
      </c>
    </row>
    <row r="353" s="2" customFormat="1">
      <c r="A353" s="40"/>
      <c r="B353" s="41"/>
      <c r="C353" s="206" t="s">
        <v>559</v>
      </c>
      <c r="D353" s="206" t="s">
        <v>134</v>
      </c>
      <c r="E353" s="207" t="s">
        <v>560</v>
      </c>
      <c r="F353" s="208" t="s">
        <v>561</v>
      </c>
      <c r="G353" s="209" t="s">
        <v>157</v>
      </c>
      <c r="H353" s="210">
        <v>0.079000000000000001</v>
      </c>
      <c r="I353" s="211"/>
      <c r="J353" s="212">
        <f>ROUND(I353*H353,2)</f>
        <v>0</v>
      </c>
      <c r="K353" s="208" t="s">
        <v>138</v>
      </c>
      <c r="L353" s="46"/>
      <c r="M353" s="213" t="s">
        <v>19</v>
      </c>
      <c r="N353" s="214" t="s">
        <v>43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226</v>
      </c>
      <c r="AT353" s="217" t="s">
        <v>134</v>
      </c>
      <c r="AU353" s="217" t="s">
        <v>82</v>
      </c>
      <c r="AY353" s="19" t="s">
        <v>130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80</v>
      </c>
      <c r="BK353" s="218">
        <f>ROUND(I353*H353,2)</f>
        <v>0</v>
      </c>
      <c r="BL353" s="19" t="s">
        <v>226</v>
      </c>
      <c r="BM353" s="217" t="s">
        <v>562</v>
      </c>
    </row>
    <row r="354" s="12" customFormat="1" ht="22.8" customHeight="1">
      <c r="A354" s="12"/>
      <c r="B354" s="190"/>
      <c r="C354" s="191"/>
      <c r="D354" s="192" t="s">
        <v>71</v>
      </c>
      <c r="E354" s="204" t="s">
        <v>563</v>
      </c>
      <c r="F354" s="204" t="s">
        <v>564</v>
      </c>
      <c r="G354" s="191"/>
      <c r="H354" s="191"/>
      <c r="I354" s="194"/>
      <c r="J354" s="205">
        <f>BK354</f>
        <v>0</v>
      </c>
      <c r="K354" s="191"/>
      <c r="L354" s="196"/>
      <c r="M354" s="197"/>
      <c r="N354" s="198"/>
      <c r="O354" s="198"/>
      <c r="P354" s="199">
        <f>SUM(P355:P365)</f>
        <v>0</v>
      </c>
      <c r="Q354" s="198"/>
      <c r="R354" s="199">
        <f>SUM(R355:R365)</f>
        <v>10.35071378</v>
      </c>
      <c r="S354" s="198"/>
      <c r="T354" s="200">
        <f>SUM(T355:T365)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1" t="s">
        <v>82</v>
      </c>
      <c r="AT354" s="202" t="s">
        <v>71</v>
      </c>
      <c r="AU354" s="202" t="s">
        <v>80</v>
      </c>
      <c r="AY354" s="201" t="s">
        <v>130</v>
      </c>
      <c r="BK354" s="203">
        <f>SUM(BK355:BK365)</f>
        <v>0</v>
      </c>
    </row>
    <row r="355" s="2" customFormat="1" ht="21.75" customHeight="1">
      <c r="A355" s="40"/>
      <c r="B355" s="41"/>
      <c r="C355" s="206" t="s">
        <v>565</v>
      </c>
      <c r="D355" s="206" t="s">
        <v>134</v>
      </c>
      <c r="E355" s="207" t="s">
        <v>566</v>
      </c>
      <c r="F355" s="208" t="s">
        <v>567</v>
      </c>
      <c r="G355" s="209" t="s">
        <v>147</v>
      </c>
      <c r="H355" s="210">
        <v>84.805999999999997</v>
      </c>
      <c r="I355" s="211"/>
      <c r="J355" s="212">
        <f>ROUND(I355*H355,2)</f>
        <v>0</v>
      </c>
      <c r="K355" s="208" t="s">
        <v>138</v>
      </c>
      <c r="L355" s="46"/>
      <c r="M355" s="213" t="s">
        <v>19</v>
      </c>
      <c r="N355" s="214" t="s">
        <v>43</v>
      </c>
      <c r="O355" s="86"/>
      <c r="P355" s="215">
        <f>O355*H355</f>
        <v>0</v>
      </c>
      <c r="Q355" s="215">
        <v>0.00012999999999999999</v>
      </c>
      <c r="R355" s="215">
        <f>Q355*H355</f>
        <v>0.011024779999999998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226</v>
      </c>
      <c r="AT355" s="217" t="s">
        <v>134</v>
      </c>
      <c r="AU355" s="217" t="s">
        <v>82</v>
      </c>
      <c r="AY355" s="19" t="s">
        <v>130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80</v>
      </c>
      <c r="BK355" s="218">
        <f>ROUND(I355*H355,2)</f>
        <v>0</v>
      </c>
      <c r="BL355" s="19" t="s">
        <v>226</v>
      </c>
      <c r="BM355" s="217" t="s">
        <v>568</v>
      </c>
    </row>
    <row r="356" s="13" customFormat="1">
      <c r="A356" s="13"/>
      <c r="B356" s="219"/>
      <c r="C356" s="220"/>
      <c r="D356" s="221" t="s">
        <v>142</v>
      </c>
      <c r="E356" s="222" t="s">
        <v>19</v>
      </c>
      <c r="F356" s="223" t="s">
        <v>569</v>
      </c>
      <c r="G356" s="220"/>
      <c r="H356" s="224">
        <v>84.805999999999997</v>
      </c>
      <c r="I356" s="225"/>
      <c r="J356" s="220"/>
      <c r="K356" s="220"/>
      <c r="L356" s="226"/>
      <c r="M356" s="227"/>
      <c r="N356" s="228"/>
      <c r="O356" s="228"/>
      <c r="P356" s="228"/>
      <c r="Q356" s="228"/>
      <c r="R356" s="228"/>
      <c r="S356" s="228"/>
      <c r="T356" s="22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0" t="s">
        <v>142</v>
      </c>
      <c r="AU356" s="230" t="s">
        <v>82</v>
      </c>
      <c r="AV356" s="13" t="s">
        <v>82</v>
      </c>
      <c r="AW356" s="13" t="s">
        <v>33</v>
      </c>
      <c r="AX356" s="13" t="s">
        <v>72</v>
      </c>
      <c r="AY356" s="230" t="s">
        <v>130</v>
      </c>
    </row>
    <row r="357" s="14" customFormat="1">
      <c r="A357" s="14"/>
      <c r="B357" s="231"/>
      <c r="C357" s="232"/>
      <c r="D357" s="221" t="s">
        <v>142</v>
      </c>
      <c r="E357" s="233" t="s">
        <v>19</v>
      </c>
      <c r="F357" s="234" t="s">
        <v>144</v>
      </c>
      <c r="G357" s="232"/>
      <c r="H357" s="235">
        <v>84.805999999999997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1" t="s">
        <v>142</v>
      </c>
      <c r="AU357" s="241" t="s">
        <v>82</v>
      </c>
      <c r="AV357" s="14" t="s">
        <v>140</v>
      </c>
      <c r="AW357" s="14" t="s">
        <v>33</v>
      </c>
      <c r="AX357" s="14" t="s">
        <v>80</v>
      </c>
      <c r="AY357" s="241" t="s">
        <v>130</v>
      </c>
    </row>
    <row r="358" s="2" customFormat="1">
      <c r="A358" s="40"/>
      <c r="B358" s="41"/>
      <c r="C358" s="263" t="s">
        <v>570</v>
      </c>
      <c r="D358" s="263" t="s">
        <v>337</v>
      </c>
      <c r="E358" s="264" t="s">
        <v>571</v>
      </c>
      <c r="F358" s="265" t="s">
        <v>572</v>
      </c>
      <c r="G358" s="266" t="s">
        <v>147</v>
      </c>
      <c r="H358" s="267">
        <v>93.287000000000006</v>
      </c>
      <c r="I358" s="268"/>
      <c r="J358" s="269">
        <f>ROUND(I358*H358,2)</f>
        <v>0</v>
      </c>
      <c r="K358" s="265" t="s">
        <v>19</v>
      </c>
      <c r="L358" s="270"/>
      <c r="M358" s="271" t="s">
        <v>19</v>
      </c>
      <c r="N358" s="272" t="s">
        <v>43</v>
      </c>
      <c r="O358" s="86"/>
      <c r="P358" s="215">
        <f>O358*H358</f>
        <v>0</v>
      </c>
      <c r="Q358" s="215">
        <v>0.014999999999999999</v>
      </c>
      <c r="R358" s="215">
        <f>Q358*H358</f>
        <v>1.399305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315</v>
      </c>
      <c r="AT358" s="217" t="s">
        <v>337</v>
      </c>
      <c r="AU358" s="217" t="s">
        <v>82</v>
      </c>
      <c r="AY358" s="19" t="s">
        <v>130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80</v>
      </c>
      <c r="BK358" s="218">
        <f>ROUND(I358*H358,2)</f>
        <v>0</v>
      </c>
      <c r="BL358" s="19" t="s">
        <v>226</v>
      </c>
      <c r="BM358" s="217" t="s">
        <v>573</v>
      </c>
    </row>
    <row r="359" s="13" customFormat="1">
      <c r="A359" s="13"/>
      <c r="B359" s="219"/>
      <c r="C359" s="220"/>
      <c r="D359" s="221" t="s">
        <v>142</v>
      </c>
      <c r="E359" s="220"/>
      <c r="F359" s="223" t="s">
        <v>574</v>
      </c>
      <c r="G359" s="220"/>
      <c r="H359" s="224">
        <v>93.287000000000006</v>
      </c>
      <c r="I359" s="225"/>
      <c r="J359" s="220"/>
      <c r="K359" s="220"/>
      <c r="L359" s="226"/>
      <c r="M359" s="227"/>
      <c r="N359" s="228"/>
      <c r="O359" s="228"/>
      <c r="P359" s="228"/>
      <c r="Q359" s="228"/>
      <c r="R359" s="228"/>
      <c r="S359" s="228"/>
      <c r="T359" s="22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0" t="s">
        <v>142</v>
      </c>
      <c r="AU359" s="230" t="s">
        <v>82</v>
      </c>
      <c r="AV359" s="13" t="s">
        <v>82</v>
      </c>
      <c r="AW359" s="13" t="s">
        <v>4</v>
      </c>
      <c r="AX359" s="13" t="s">
        <v>80</v>
      </c>
      <c r="AY359" s="230" t="s">
        <v>130</v>
      </c>
    </row>
    <row r="360" s="2" customFormat="1" ht="16.5" customHeight="1">
      <c r="A360" s="40"/>
      <c r="B360" s="41"/>
      <c r="C360" s="206" t="s">
        <v>575</v>
      </c>
      <c r="D360" s="206" t="s">
        <v>134</v>
      </c>
      <c r="E360" s="207" t="s">
        <v>576</v>
      </c>
      <c r="F360" s="208" t="s">
        <v>577</v>
      </c>
      <c r="G360" s="209" t="s">
        <v>147</v>
      </c>
      <c r="H360" s="210">
        <v>532.79999999999995</v>
      </c>
      <c r="I360" s="211"/>
      <c r="J360" s="212">
        <f>ROUND(I360*H360,2)</f>
        <v>0</v>
      </c>
      <c r="K360" s="208" t="s">
        <v>138</v>
      </c>
      <c r="L360" s="46"/>
      <c r="M360" s="213" t="s">
        <v>19</v>
      </c>
      <c r="N360" s="214" t="s">
        <v>43</v>
      </c>
      <c r="O360" s="86"/>
      <c r="P360" s="215">
        <f>O360*H360</f>
        <v>0</v>
      </c>
      <c r="Q360" s="215">
        <v>0.00027999999999999998</v>
      </c>
      <c r="R360" s="215">
        <f>Q360*H360</f>
        <v>0.14918399999999998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226</v>
      </c>
      <c r="AT360" s="217" t="s">
        <v>134</v>
      </c>
      <c r="AU360" s="217" t="s">
        <v>82</v>
      </c>
      <c r="AY360" s="19" t="s">
        <v>130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80</v>
      </c>
      <c r="BK360" s="218">
        <f>ROUND(I360*H360,2)</f>
        <v>0</v>
      </c>
      <c r="BL360" s="19" t="s">
        <v>226</v>
      </c>
      <c r="BM360" s="217" t="s">
        <v>578</v>
      </c>
    </row>
    <row r="361" s="13" customFormat="1">
      <c r="A361" s="13"/>
      <c r="B361" s="219"/>
      <c r="C361" s="220"/>
      <c r="D361" s="221" t="s">
        <v>142</v>
      </c>
      <c r="E361" s="222" t="s">
        <v>19</v>
      </c>
      <c r="F361" s="223" t="s">
        <v>579</v>
      </c>
      <c r="G361" s="220"/>
      <c r="H361" s="224">
        <v>532.79999999999995</v>
      </c>
      <c r="I361" s="225"/>
      <c r="J361" s="220"/>
      <c r="K361" s="220"/>
      <c r="L361" s="226"/>
      <c r="M361" s="227"/>
      <c r="N361" s="228"/>
      <c r="O361" s="228"/>
      <c r="P361" s="228"/>
      <c r="Q361" s="228"/>
      <c r="R361" s="228"/>
      <c r="S361" s="228"/>
      <c r="T361" s="22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0" t="s">
        <v>142</v>
      </c>
      <c r="AU361" s="230" t="s">
        <v>82</v>
      </c>
      <c r="AV361" s="13" t="s">
        <v>82</v>
      </c>
      <c r="AW361" s="13" t="s">
        <v>33</v>
      </c>
      <c r="AX361" s="13" t="s">
        <v>72</v>
      </c>
      <c r="AY361" s="230" t="s">
        <v>130</v>
      </c>
    </row>
    <row r="362" s="14" customFormat="1">
      <c r="A362" s="14"/>
      <c r="B362" s="231"/>
      <c r="C362" s="232"/>
      <c r="D362" s="221" t="s">
        <v>142</v>
      </c>
      <c r="E362" s="233" t="s">
        <v>19</v>
      </c>
      <c r="F362" s="234" t="s">
        <v>144</v>
      </c>
      <c r="G362" s="232"/>
      <c r="H362" s="235">
        <v>532.79999999999995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1" t="s">
        <v>142</v>
      </c>
      <c r="AU362" s="241" t="s">
        <v>82</v>
      </c>
      <c r="AV362" s="14" t="s">
        <v>140</v>
      </c>
      <c r="AW362" s="14" t="s">
        <v>33</v>
      </c>
      <c r="AX362" s="14" t="s">
        <v>80</v>
      </c>
      <c r="AY362" s="241" t="s">
        <v>130</v>
      </c>
    </row>
    <row r="363" s="2" customFormat="1">
      <c r="A363" s="40"/>
      <c r="B363" s="41"/>
      <c r="C363" s="263" t="s">
        <v>580</v>
      </c>
      <c r="D363" s="263" t="s">
        <v>337</v>
      </c>
      <c r="E363" s="264" t="s">
        <v>571</v>
      </c>
      <c r="F363" s="265" t="s">
        <v>572</v>
      </c>
      <c r="G363" s="266" t="s">
        <v>147</v>
      </c>
      <c r="H363" s="267">
        <v>586.08000000000004</v>
      </c>
      <c r="I363" s="268"/>
      <c r="J363" s="269">
        <f>ROUND(I363*H363,2)</f>
        <v>0</v>
      </c>
      <c r="K363" s="265" t="s">
        <v>19</v>
      </c>
      <c r="L363" s="270"/>
      <c r="M363" s="271" t="s">
        <v>19</v>
      </c>
      <c r="N363" s="272" t="s">
        <v>43</v>
      </c>
      <c r="O363" s="86"/>
      <c r="P363" s="215">
        <f>O363*H363</f>
        <v>0</v>
      </c>
      <c r="Q363" s="215">
        <v>0.014999999999999999</v>
      </c>
      <c r="R363" s="215">
        <f>Q363*H363</f>
        <v>8.7911999999999999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315</v>
      </c>
      <c r="AT363" s="217" t="s">
        <v>337</v>
      </c>
      <c r="AU363" s="217" t="s">
        <v>82</v>
      </c>
      <c r="AY363" s="19" t="s">
        <v>130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226</v>
      </c>
      <c r="BM363" s="217" t="s">
        <v>581</v>
      </c>
    </row>
    <row r="364" s="13" customFormat="1">
      <c r="A364" s="13"/>
      <c r="B364" s="219"/>
      <c r="C364" s="220"/>
      <c r="D364" s="221" t="s">
        <v>142</v>
      </c>
      <c r="E364" s="220"/>
      <c r="F364" s="223" t="s">
        <v>582</v>
      </c>
      <c r="G364" s="220"/>
      <c r="H364" s="224">
        <v>586.08000000000004</v>
      </c>
      <c r="I364" s="225"/>
      <c r="J364" s="220"/>
      <c r="K364" s="220"/>
      <c r="L364" s="226"/>
      <c r="M364" s="227"/>
      <c r="N364" s="228"/>
      <c r="O364" s="228"/>
      <c r="P364" s="228"/>
      <c r="Q364" s="228"/>
      <c r="R364" s="228"/>
      <c r="S364" s="228"/>
      <c r="T364" s="22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0" t="s">
        <v>142</v>
      </c>
      <c r="AU364" s="230" t="s">
        <v>82</v>
      </c>
      <c r="AV364" s="13" t="s">
        <v>82</v>
      </c>
      <c r="AW364" s="13" t="s">
        <v>4</v>
      </c>
      <c r="AX364" s="13" t="s">
        <v>80</v>
      </c>
      <c r="AY364" s="230" t="s">
        <v>130</v>
      </c>
    </row>
    <row r="365" s="2" customFormat="1">
      <c r="A365" s="40"/>
      <c r="B365" s="41"/>
      <c r="C365" s="206" t="s">
        <v>583</v>
      </c>
      <c r="D365" s="206" t="s">
        <v>134</v>
      </c>
      <c r="E365" s="207" t="s">
        <v>342</v>
      </c>
      <c r="F365" s="208" t="s">
        <v>343</v>
      </c>
      <c r="G365" s="209" t="s">
        <v>157</v>
      </c>
      <c r="H365" s="210">
        <v>10.351000000000001</v>
      </c>
      <c r="I365" s="211"/>
      <c r="J365" s="212">
        <f>ROUND(I365*H365,2)</f>
        <v>0</v>
      </c>
      <c r="K365" s="208" t="s">
        <v>138</v>
      </c>
      <c r="L365" s="46"/>
      <c r="M365" s="213" t="s">
        <v>19</v>
      </c>
      <c r="N365" s="214" t="s">
        <v>43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226</v>
      </c>
      <c r="AT365" s="217" t="s">
        <v>134</v>
      </c>
      <c r="AU365" s="217" t="s">
        <v>82</v>
      </c>
      <c r="AY365" s="19" t="s">
        <v>130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80</v>
      </c>
      <c r="BK365" s="218">
        <f>ROUND(I365*H365,2)</f>
        <v>0</v>
      </c>
      <c r="BL365" s="19" t="s">
        <v>226</v>
      </c>
      <c r="BM365" s="217" t="s">
        <v>584</v>
      </c>
    </row>
    <row r="366" s="12" customFormat="1" ht="22.8" customHeight="1">
      <c r="A366" s="12"/>
      <c r="B366" s="190"/>
      <c r="C366" s="191"/>
      <c r="D366" s="192" t="s">
        <v>71</v>
      </c>
      <c r="E366" s="204" t="s">
        <v>585</v>
      </c>
      <c r="F366" s="204" t="s">
        <v>586</v>
      </c>
      <c r="G366" s="191"/>
      <c r="H366" s="191"/>
      <c r="I366" s="194"/>
      <c r="J366" s="205">
        <f>BK366</f>
        <v>0</v>
      </c>
      <c r="K366" s="191"/>
      <c r="L366" s="196"/>
      <c r="M366" s="197"/>
      <c r="N366" s="198"/>
      <c r="O366" s="198"/>
      <c r="P366" s="199">
        <f>SUM(P367:P395)</f>
        <v>0</v>
      </c>
      <c r="Q366" s="198"/>
      <c r="R366" s="199">
        <f>SUM(R367:R395)</f>
        <v>0.27195901000000006</v>
      </c>
      <c r="S366" s="198"/>
      <c r="T366" s="200">
        <f>SUM(T367:T395)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1" t="s">
        <v>82</v>
      </c>
      <c r="AT366" s="202" t="s">
        <v>71</v>
      </c>
      <c r="AU366" s="202" t="s">
        <v>80</v>
      </c>
      <c r="AY366" s="201" t="s">
        <v>130</v>
      </c>
      <c r="BK366" s="203">
        <f>SUM(BK367:BK395)</f>
        <v>0</v>
      </c>
    </row>
    <row r="367" s="2" customFormat="1" ht="16.5" customHeight="1">
      <c r="A367" s="40"/>
      <c r="B367" s="41"/>
      <c r="C367" s="206" t="s">
        <v>587</v>
      </c>
      <c r="D367" s="206" t="s">
        <v>134</v>
      </c>
      <c r="E367" s="207" t="s">
        <v>588</v>
      </c>
      <c r="F367" s="208" t="s">
        <v>589</v>
      </c>
      <c r="G367" s="209" t="s">
        <v>147</v>
      </c>
      <c r="H367" s="210">
        <v>203.84399999999999</v>
      </c>
      <c r="I367" s="211"/>
      <c r="J367" s="212">
        <f>ROUND(I367*H367,2)</f>
        <v>0</v>
      </c>
      <c r="K367" s="208" t="s">
        <v>138</v>
      </c>
      <c r="L367" s="46"/>
      <c r="M367" s="213" t="s">
        <v>19</v>
      </c>
      <c r="N367" s="214" t="s">
        <v>43</v>
      </c>
      <c r="O367" s="86"/>
      <c r="P367" s="215">
        <f>O367*H367</f>
        <v>0</v>
      </c>
      <c r="Q367" s="215">
        <v>2.0000000000000002E-05</v>
      </c>
      <c r="R367" s="215">
        <f>Q367*H367</f>
        <v>0.0040768800000000006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226</v>
      </c>
      <c r="AT367" s="217" t="s">
        <v>134</v>
      </c>
      <c r="AU367" s="217" t="s">
        <v>82</v>
      </c>
      <c r="AY367" s="19" t="s">
        <v>130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80</v>
      </c>
      <c r="BK367" s="218">
        <f>ROUND(I367*H367,2)</f>
        <v>0</v>
      </c>
      <c r="BL367" s="19" t="s">
        <v>226</v>
      </c>
      <c r="BM367" s="217" t="s">
        <v>590</v>
      </c>
    </row>
    <row r="368" s="15" customFormat="1">
      <c r="A368" s="15"/>
      <c r="B368" s="242"/>
      <c r="C368" s="243"/>
      <c r="D368" s="221" t="s">
        <v>142</v>
      </c>
      <c r="E368" s="244" t="s">
        <v>19</v>
      </c>
      <c r="F368" s="245" t="s">
        <v>591</v>
      </c>
      <c r="G368" s="243"/>
      <c r="H368" s="244" t="s">
        <v>19</v>
      </c>
      <c r="I368" s="246"/>
      <c r="J368" s="243"/>
      <c r="K368" s="243"/>
      <c r="L368" s="247"/>
      <c r="M368" s="248"/>
      <c r="N368" s="249"/>
      <c r="O368" s="249"/>
      <c r="P368" s="249"/>
      <c r="Q368" s="249"/>
      <c r="R368" s="249"/>
      <c r="S368" s="249"/>
      <c r="T368" s="25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1" t="s">
        <v>142</v>
      </c>
      <c r="AU368" s="251" t="s">
        <v>82</v>
      </c>
      <c r="AV368" s="15" t="s">
        <v>80</v>
      </c>
      <c r="AW368" s="15" t="s">
        <v>33</v>
      </c>
      <c r="AX368" s="15" t="s">
        <v>72</v>
      </c>
      <c r="AY368" s="251" t="s">
        <v>130</v>
      </c>
    </row>
    <row r="369" s="15" customFormat="1">
      <c r="A369" s="15"/>
      <c r="B369" s="242"/>
      <c r="C369" s="243"/>
      <c r="D369" s="221" t="s">
        <v>142</v>
      </c>
      <c r="E369" s="244" t="s">
        <v>19</v>
      </c>
      <c r="F369" s="245" t="s">
        <v>592</v>
      </c>
      <c r="G369" s="243"/>
      <c r="H369" s="244" t="s">
        <v>19</v>
      </c>
      <c r="I369" s="246"/>
      <c r="J369" s="243"/>
      <c r="K369" s="243"/>
      <c r="L369" s="247"/>
      <c r="M369" s="248"/>
      <c r="N369" s="249"/>
      <c r="O369" s="249"/>
      <c r="P369" s="249"/>
      <c r="Q369" s="249"/>
      <c r="R369" s="249"/>
      <c r="S369" s="249"/>
      <c r="T369" s="250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1" t="s">
        <v>142</v>
      </c>
      <c r="AU369" s="251" t="s">
        <v>82</v>
      </c>
      <c r="AV369" s="15" t="s">
        <v>80</v>
      </c>
      <c r="AW369" s="15" t="s">
        <v>33</v>
      </c>
      <c r="AX369" s="15" t="s">
        <v>72</v>
      </c>
      <c r="AY369" s="251" t="s">
        <v>130</v>
      </c>
    </row>
    <row r="370" s="13" customFormat="1">
      <c r="A370" s="13"/>
      <c r="B370" s="219"/>
      <c r="C370" s="220"/>
      <c r="D370" s="221" t="s">
        <v>142</v>
      </c>
      <c r="E370" s="222" t="s">
        <v>19</v>
      </c>
      <c r="F370" s="223" t="s">
        <v>593</v>
      </c>
      <c r="G370" s="220"/>
      <c r="H370" s="224">
        <v>35.402999999999999</v>
      </c>
      <c r="I370" s="225"/>
      <c r="J370" s="220"/>
      <c r="K370" s="220"/>
      <c r="L370" s="226"/>
      <c r="M370" s="227"/>
      <c r="N370" s="228"/>
      <c r="O370" s="228"/>
      <c r="P370" s="228"/>
      <c r="Q370" s="228"/>
      <c r="R370" s="228"/>
      <c r="S370" s="228"/>
      <c r="T370" s="22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0" t="s">
        <v>142</v>
      </c>
      <c r="AU370" s="230" t="s">
        <v>82</v>
      </c>
      <c r="AV370" s="13" t="s">
        <v>82</v>
      </c>
      <c r="AW370" s="13" t="s">
        <v>33</v>
      </c>
      <c r="AX370" s="13" t="s">
        <v>72</v>
      </c>
      <c r="AY370" s="230" t="s">
        <v>130</v>
      </c>
    </row>
    <row r="371" s="14" customFormat="1">
      <c r="A371" s="14"/>
      <c r="B371" s="231"/>
      <c r="C371" s="232"/>
      <c r="D371" s="221" t="s">
        <v>142</v>
      </c>
      <c r="E371" s="233" t="s">
        <v>19</v>
      </c>
      <c r="F371" s="234" t="s">
        <v>144</v>
      </c>
      <c r="G371" s="232"/>
      <c r="H371" s="235">
        <v>35.402999999999999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1" t="s">
        <v>142</v>
      </c>
      <c r="AU371" s="241" t="s">
        <v>82</v>
      </c>
      <c r="AV371" s="14" t="s">
        <v>140</v>
      </c>
      <c r="AW371" s="14" t="s">
        <v>33</v>
      </c>
      <c r="AX371" s="14" t="s">
        <v>72</v>
      </c>
      <c r="AY371" s="241" t="s">
        <v>130</v>
      </c>
    </row>
    <row r="372" s="15" customFormat="1">
      <c r="A372" s="15"/>
      <c r="B372" s="242"/>
      <c r="C372" s="243"/>
      <c r="D372" s="221" t="s">
        <v>142</v>
      </c>
      <c r="E372" s="244" t="s">
        <v>19</v>
      </c>
      <c r="F372" s="245" t="s">
        <v>594</v>
      </c>
      <c r="G372" s="243"/>
      <c r="H372" s="244" t="s">
        <v>19</v>
      </c>
      <c r="I372" s="246"/>
      <c r="J372" s="243"/>
      <c r="K372" s="243"/>
      <c r="L372" s="247"/>
      <c r="M372" s="248"/>
      <c r="N372" s="249"/>
      <c r="O372" s="249"/>
      <c r="P372" s="249"/>
      <c r="Q372" s="249"/>
      <c r="R372" s="249"/>
      <c r="S372" s="249"/>
      <c r="T372" s="25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1" t="s">
        <v>142</v>
      </c>
      <c r="AU372" s="251" t="s">
        <v>82</v>
      </c>
      <c r="AV372" s="15" t="s">
        <v>80</v>
      </c>
      <c r="AW372" s="15" t="s">
        <v>33</v>
      </c>
      <c r="AX372" s="15" t="s">
        <v>72</v>
      </c>
      <c r="AY372" s="251" t="s">
        <v>130</v>
      </c>
    </row>
    <row r="373" s="13" customFormat="1">
      <c r="A373" s="13"/>
      <c r="B373" s="219"/>
      <c r="C373" s="220"/>
      <c r="D373" s="221" t="s">
        <v>142</v>
      </c>
      <c r="E373" s="222" t="s">
        <v>19</v>
      </c>
      <c r="F373" s="223" t="s">
        <v>595</v>
      </c>
      <c r="G373" s="220"/>
      <c r="H373" s="224">
        <v>18.091999999999999</v>
      </c>
      <c r="I373" s="225"/>
      <c r="J373" s="220"/>
      <c r="K373" s="220"/>
      <c r="L373" s="226"/>
      <c r="M373" s="227"/>
      <c r="N373" s="228"/>
      <c r="O373" s="228"/>
      <c r="P373" s="228"/>
      <c r="Q373" s="228"/>
      <c r="R373" s="228"/>
      <c r="S373" s="228"/>
      <c r="T373" s="22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0" t="s">
        <v>142</v>
      </c>
      <c r="AU373" s="230" t="s">
        <v>82</v>
      </c>
      <c r="AV373" s="13" t="s">
        <v>82</v>
      </c>
      <c r="AW373" s="13" t="s">
        <v>33</v>
      </c>
      <c r="AX373" s="13" t="s">
        <v>72</v>
      </c>
      <c r="AY373" s="230" t="s">
        <v>130</v>
      </c>
    </row>
    <row r="374" s="13" customFormat="1">
      <c r="A374" s="13"/>
      <c r="B374" s="219"/>
      <c r="C374" s="220"/>
      <c r="D374" s="221" t="s">
        <v>142</v>
      </c>
      <c r="E374" s="222" t="s">
        <v>19</v>
      </c>
      <c r="F374" s="223" t="s">
        <v>596</v>
      </c>
      <c r="G374" s="220"/>
      <c r="H374" s="224">
        <v>150.34899999999999</v>
      </c>
      <c r="I374" s="225"/>
      <c r="J374" s="220"/>
      <c r="K374" s="220"/>
      <c r="L374" s="226"/>
      <c r="M374" s="227"/>
      <c r="N374" s="228"/>
      <c r="O374" s="228"/>
      <c r="P374" s="228"/>
      <c r="Q374" s="228"/>
      <c r="R374" s="228"/>
      <c r="S374" s="228"/>
      <c r="T374" s="22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0" t="s">
        <v>142</v>
      </c>
      <c r="AU374" s="230" t="s">
        <v>82</v>
      </c>
      <c r="AV374" s="13" t="s">
        <v>82</v>
      </c>
      <c r="AW374" s="13" t="s">
        <v>33</v>
      </c>
      <c r="AX374" s="13" t="s">
        <v>72</v>
      </c>
      <c r="AY374" s="230" t="s">
        <v>130</v>
      </c>
    </row>
    <row r="375" s="14" customFormat="1">
      <c r="A375" s="14"/>
      <c r="B375" s="231"/>
      <c r="C375" s="232"/>
      <c r="D375" s="221" t="s">
        <v>142</v>
      </c>
      <c r="E375" s="233" t="s">
        <v>19</v>
      </c>
      <c r="F375" s="234" t="s">
        <v>144</v>
      </c>
      <c r="G375" s="232"/>
      <c r="H375" s="235">
        <v>168.441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1" t="s">
        <v>142</v>
      </c>
      <c r="AU375" s="241" t="s">
        <v>82</v>
      </c>
      <c r="AV375" s="14" t="s">
        <v>140</v>
      </c>
      <c r="AW375" s="14" t="s">
        <v>33</v>
      </c>
      <c r="AX375" s="14" t="s">
        <v>72</v>
      </c>
      <c r="AY375" s="241" t="s">
        <v>130</v>
      </c>
    </row>
    <row r="376" s="16" customFormat="1">
      <c r="A376" s="16"/>
      <c r="B376" s="252"/>
      <c r="C376" s="253"/>
      <c r="D376" s="221" t="s">
        <v>142</v>
      </c>
      <c r="E376" s="254" t="s">
        <v>19</v>
      </c>
      <c r="F376" s="255" t="s">
        <v>288</v>
      </c>
      <c r="G376" s="253"/>
      <c r="H376" s="256">
        <v>203.84399999999999</v>
      </c>
      <c r="I376" s="257"/>
      <c r="J376" s="253"/>
      <c r="K376" s="253"/>
      <c r="L376" s="258"/>
      <c r="M376" s="259"/>
      <c r="N376" s="260"/>
      <c r="O376" s="260"/>
      <c r="P376" s="260"/>
      <c r="Q376" s="260"/>
      <c r="R376" s="260"/>
      <c r="S376" s="260"/>
      <c r="T376" s="261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62" t="s">
        <v>142</v>
      </c>
      <c r="AU376" s="262" t="s">
        <v>82</v>
      </c>
      <c r="AV376" s="16" t="s">
        <v>139</v>
      </c>
      <c r="AW376" s="16" t="s">
        <v>33</v>
      </c>
      <c r="AX376" s="16" t="s">
        <v>80</v>
      </c>
      <c r="AY376" s="262" t="s">
        <v>130</v>
      </c>
    </row>
    <row r="377" s="2" customFormat="1" ht="16.5" customHeight="1">
      <c r="A377" s="40"/>
      <c r="B377" s="41"/>
      <c r="C377" s="206" t="s">
        <v>597</v>
      </c>
      <c r="D377" s="206" t="s">
        <v>134</v>
      </c>
      <c r="E377" s="207" t="s">
        <v>598</v>
      </c>
      <c r="F377" s="208" t="s">
        <v>599</v>
      </c>
      <c r="G377" s="209" t="s">
        <v>147</v>
      </c>
      <c r="H377" s="210">
        <v>203.84399999999999</v>
      </c>
      <c r="I377" s="211"/>
      <c r="J377" s="212">
        <f>ROUND(I377*H377,2)</f>
        <v>0</v>
      </c>
      <c r="K377" s="208" t="s">
        <v>138</v>
      </c>
      <c r="L377" s="46"/>
      <c r="M377" s="213" t="s">
        <v>19</v>
      </c>
      <c r="N377" s="214" t="s">
        <v>43</v>
      </c>
      <c r="O377" s="86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226</v>
      </c>
      <c r="AT377" s="217" t="s">
        <v>134</v>
      </c>
      <c r="AU377" s="217" t="s">
        <v>82</v>
      </c>
      <c r="AY377" s="19" t="s">
        <v>130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80</v>
      </c>
      <c r="BK377" s="218">
        <f>ROUND(I377*H377,2)</f>
        <v>0</v>
      </c>
      <c r="BL377" s="19" t="s">
        <v>226</v>
      </c>
      <c r="BM377" s="217" t="s">
        <v>600</v>
      </c>
    </row>
    <row r="378" s="2" customFormat="1" ht="16.5" customHeight="1">
      <c r="A378" s="40"/>
      <c r="B378" s="41"/>
      <c r="C378" s="206" t="s">
        <v>601</v>
      </c>
      <c r="D378" s="206" t="s">
        <v>134</v>
      </c>
      <c r="E378" s="207" t="s">
        <v>602</v>
      </c>
      <c r="F378" s="208" t="s">
        <v>603</v>
      </c>
      <c r="G378" s="209" t="s">
        <v>147</v>
      </c>
      <c r="H378" s="210">
        <v>329.37700000000001</v>
      </c>
      <c r="I378" s="211"/>
      <c r="J378" s="212">
        <f>ROUND(I378*H378,2)</f>
        <v>0</v>
      </c>
      <c r="K378" s="208" t="s">
        <v>138</v>
      </c>
      <c r="L378" s="46"/>
      <c r="M378" s="213" t="s">
        <v>19</v>
      </c>
      <c r="N378" s="214" t="s">
        <v>43</v>
      </c>
      <c r="O378" s="86"/>
      <c r="P378" s="215">
        <f>O378*H378</f>
        <v>0</v>
      </c>
      <c r="Q378" s="215">
        <v>0.00025000000000000001</v>
      </c>
      <c r="R378" s="215">
        <f>Q378*H378</f>
        <v>0.082344250000000008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226</v>
      </c>
      <c r="AT378" s="217" t="s">
        <v>134</v>
      </c>
      <c r="AU378" s="217" t="s">
        <v>82</v>
      </c>
      <c r="AY378" s="19" t="s">
        <v>130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80</v>
      </c>
      <c r="BK378" s="218">
        <f>ROUND(I378*H378,2)</f>
        <v>0</v>
      </c>
      <c r="BL378" s="19" t="s">
        <v>226</v>
      </c>
      <c r="BM378" s="217" t="s">
        <v>604</v>
      </c>
    </row>
    <row r="379" s="15" customFormat="1">
      <c r="A379" s="15"/>
      <c r="B379" s="242"/>
      <c r="C379" s="243"/>
      <c r="D379" s="221" t="s">
        <v>142</v>
      </c>
      <c r="E379" s="244" t="s">
        <v>19</v>
      </c>
      <c r="F379" s="245" t="s">
        <v>591</v>
      </c>
      <c r="G379" s="243"/>
      <c r="H379" s="244" t="s">
        <v>19</v>
      </c>
      <c r="I379" s="246"/>
      <c r="J379" s="243"/>
      <c r="K379" s="243"/>
      <c r="L379" s="247"/>
      <c r="M379" s="248"/>
      <c r="N379" s="249"/>
      <c r="O379" s="249"/>
      <c r="P379" s="249"/>
      <c r="Q379" s="249"/>
      <c r="R379" s="249"/>
      <c r="S379" s="249"/>
      <c r="T379" s="25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1" t="s">
        <v>142</v>
      </c>
      <c r="AU379" s="251" t="s">
        <v>82</v>
      </c>
      <c r="AV379" s="15" t="s">
        <v>80</v>
      </c>
      <c r="AW379" s="15" t="s">
        <v>33</v>
      </c>
      <c r="AX379" s="15" t="s">
        <v>72</v>
      </c>
      <c r="AY379" s="251" t="s">
        <v>130</v>
      </c>
    </row>
    <row r="380" s="15" customFormat="1">
      <c r="A380" s="15"/>
      <c r="B380" s="242"/>
      <c r="C380" s="243"/>
      <c r="D380" s="221" t="s">
        <v>142</v>
      </c>
      <c r="E380" s="244" t="s">
        <v>19</v>
      </c>
      <c r="F380" s="245" t="s">
        <v>592</v>
      </c>
      <c r="G380" s="243"/>
      <c r="H380" s="244" t="s">
        <v>19</v>
      </c>
      <c r="I380" s="246"/>
      <c r="J380" s="243"/>
      <c r="K380" s="243"/>
      <c r="L380" s="247"/>
      <c r="M380" s="248"/>
      <c r="N380" s="249"/>
      <c r="O380" s="249"/>
      <c r="P380" s="249"/>
      <c r="Q380" s="249"/>
      <c r="R380" s="249"/>
      <c r="S380" s="249"/>
      <c r="T380" s="25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1" t="s">
        <v>142</v>
      </c>
      <c r="AU380" s="251" t="s">
        <v>82</v>
      </c>
      <c r="AV380" s="15" t="s">
        <v>80</v>
      </c>
      <c r="AW380" s="15" t="s">
        <v>33</v>
      </c>
      <c r="AX380" s="15" t="s">
        <v>72</v>
      </c>
      <c r="AY380" s="251" t="s">
        <v>130</v>
      </c>
    </row>
    <row r="381" s="13" customFormat="1">
      <c r="A381" s="13"/>
      <c r="B381" s="219"/>
      <c r="C381" s="220"/>
      <c r="D381" s="221" t="s">
        <v>142</v>
      </c>
      <c r="E381" s="222" t="s">
        <v>19</v>
      </c>
      <c r="F381" s="223" t="s">
        <v>605</v>
      </c>
      <c r="G381" s="220"/>
      <c r="H381" s="224">
        <v>42.402999999999999</v>
      </c>
      <c r="I381" s="225"/>
      <c r="J381" s="220"/>
      <c r="K381" s="220"/>
      <c r="L381" s="226"/>
      <c r="M381" s="227"/>
      <c r="N381" s="228"/>
      <c r="O381" s="228"/>
      <c r="P381" s="228"/>
      <c r="Q381" s="228"/>
      <c r="R381" s="228"/>
      <c r="S381" s="228"/>
      <c r="T381" s="22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0" t="s">
        <v>142</v>
      </c>
      <c r="AU381" s="230" t="s">
        <v>82</v>
      </c>
      <c r="AV381" s="13" t="s">
        <v>82</v>
      </c>
      <c r="AW381" s="13" t="s">
        <v>33</v>
      </c>
      <c r="AX381" s="13" t="s">
        <v>72</v>
      </c>
      <c r="AY381" s="230" t="s">
        <v>130</v>
      </c>
    </row>
    <row r="382" s="14" customFormat="1">
      <c r="A382" s="14"/>
      <c r="B382" s="231"/>
      <c r="C382" s="232"/>
      <c r="D382" s="221" t="s">
        <v>142</v>
      </c>
      <c r="E382" s="233" t="s">
        <v>19</v>
      </c>
      <c r="F382" s="234" t="s">
        <v>144</v>
      </c>
      <c r="G382" s="232"/>
      <c r="H382" s="235">
        <v>42.402999999999999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1" t="s">
        <v>142</v>
      </c>
      <c r="AU382" s="241" t="s">
        <v>82</v>
      </c>
      <c r="AV382" s="14" t="s">
        <v>140</v>
      </c>
      <c r="AW382" s="14" t="s">
        <v>33</v>
      </c>
      <c r="AX382" s="14" t="s">
        <v>72</v>
      </c>
      <c r="AY382" s="241" t="s">
        <v>130</v>
      </c>
    </row>
    <row r="383" s="15" customFormat="1">
      <c r="A383" s="15"/>
      <c r="B383" s="242"/>
      <c r="C383" s="243"/>
      <c r="D383" s="221" t="s">
        <v>142</v>
      </c>
      <c r="E383" s="244" t="s">
        <v>19</v>
      </c>
      <c r="F383" s="245" t="s">
        <v>594</v>
      </c>
      <c r="G383" s="243"/>
      <c r="H383" s="244" t="s">
        <v>19</v>
      </c>
      <c r="I383" s="246"/>
      <c r="J383" s="243"/>
      <c r="K383" s="243"/>
      <c r="L383" s="247"/>
      <c r="M383" s="248"/>
      <c r="N383" s="249"/>
      <c r="O383" s="249"/>
      <c r="P383" s="249"/>
      <c r="Q383" s="249"/>
      <c r="R383" s="249"/>
      <c r="S383" s="249"/>
      <c r="T383" s="250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1" t="s">
        <v>142</v>
      </c>
      <c r="AU383" s="251" t="s">
        <v>82</v>
      </c>
      <c r="AV383" s="15" t="s">
        <v>80</v>
      </c>
      <c r="AW383" s="15" t="s">
        <v>33</v>
      </c>
      <c r="AX383" s="15" t="s">
        <v>72</v>
      </c>
      <c r="AY383" s="251" t="s">
        <v>130</v>
      </c>
    </row>
    <row r="384" s="13" customFormat="1">
      <c r="A384" s="13"/>
      <c r="B384" s="219"/>
      <c r="C384" s="220"/>
      <c r="D384" s="221" t="s">
        <v>142</v>
      </c>
      <c r="E384" s="222" t="s">
        <v>19</v>
      </c>
      <c r="F384" s="223" t="s">
        <v>606</v>
      </c>
      <c r="G384" s="220"/>
      <c r="H384" s="224">
        <v>27.834</v>
      </c>
      <c r="I384" s="225"/>
      <c r="J384" s="220"/>
      <c r="K384" s="220"/>
      <c r="L384" s="226"/>
      <c r="M384" s="227"/>
      <c r="N384" s="228"/>
      <c r="O384" s="228"/>
      <c r="P384" s="228"/>
      <c r="Q384" s="228"/>
      <c r="R384" s="228"/>
      <c r="S384" s="228"/>
      <c r="T384" s="22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0" t="s">
        <v>142</v>
      </c>
      <c r="AU384" s="230" t="s">
        <v>82</v>
      </c>
      <c r="AV384" s="13" t="s">
        <v>82</v>
      </c>
      <c r="AW384" s="13" t="s">
        <v>33</v>
      </c>
      <c r="AX384" s="13" t="s">
        <v>72</v>
      </c>
      <c r="AY384" s="230" t="s">
        <v>130</v>
      </c>
    </row>
    <row r="385" s="13" customFormat="1">
      <c r="A385" s="13"/>
      <c r="B385" s="219"/>
      <c r="C385" s="220"/>
      <c r="D385" s="221" t="s">
        <v>142</v>
      </c>
      <c r="E385" s="222" t="s">
        <v>19</v>
      </c>
      <c r="F385" s="223" t="s">
        <v>607</v>
      </c>
      <c r="G385" s="220"/>
      <c r="H385" s="224">
        <v>27.834</v>
      </c>
      <c r="I385" s="225"/>
      <c r="J385" s="220"/>
      <c r="K385" s="220"/>
      <c r="L385" s="226"/>
      <c r="M385" s="227"/>
      <c r="N385" s="228"/>
      <c r="O385" s="228"/>
      <c r="P385" s="228"/>
      <c r="Q385" s="228"/>
      <c r="R385" s="228"/>
      <c r="S385" s="228"/>
      <c r="T385" s="22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0" t="s">
        <v>142</v>
      </c>
      <c r="AU385" s="230" t="s">
        <v>82</v>
      </c>
      <c r="AV385" s="13" t="s">
        <v>82</v>
      </c>
      <c r="AW385" s="13" t="s">
        <v>33</v>
      </c>
      <c r="AX385" s="13" t="s">
        <v>72</v>
      </c>
      <c r="AY385" s="230" t="s">
        <v>130</v>
      </c>
    </row>
    <row r="386" s="13" customFormat="1">
      <c r="A386" s="13"/>
      <c r="B386" s="219"/>
      <c r="C386" s="220"/>
      <c r="D386" s="221" t="s">
        <v>142</v>
      </c>
      <c r="E386" s="222" t="s">
        <v>19</v>
      </c>
      <c r="F386" s="223" t="s">
        <v>608</v>
      </c>
      <c r="G386" s="220"/>
      <c r="H386" s="224">
        <v>231.30600000000001</v>
      </c>
      <c r="I386" s="225"/>
      <c r="J386" s="220"/>
      <c r="K386" s="220"/>
      <c r="L386" s="226"/>
      <c r="M386" s="227"/>
      <c r="N386" s="228"/>
      <c r="O386" s="228"/>
      <c r="P386" s="228"/>
      <c r="Q386" s="228"/>
      <c r="R386" s="228"/>
      <c r="S386" s="228"/>
      <c r="T386" s="22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0" t="s">
        <v>142</v>
      </c>
      <c r="AU386" s="230" t="s">
        <v>82</v>
      </c>
      <c r="AV386" s="13" t="s">
        <v>82</v>
      </c>
      <c r="AW386" s="13" t="s">
        <v>33</v>
      </c>
      <c r="AX386" s="13" t="s">
        <v>72</v>
      </c>
      <c r="AY386" s="230" t="s">
        <v>130</v>
      </c>
    </row>
    <row r="387" s="14" customFormat="1">
      <c r="A387" s="14"/>
      <c r="B387" s="231"/>
      <c r="C387" s="232"/>
      <c r="D387" s="221" t="s">
        <v>142</v>
      </c>
      <c r="E387" s="233" t="s">
        <v>19</v>
      </c>
      <c r="F387" s="234" t="s">
        <v>144</v>
      </c>
      <c r="G387" s="232"/>
      <c r="H387" s="235">
        <v>286.97399999999999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1" t="s">
        <v>142</v>
      </c>
      <c r="AU387" s="241" t="s">
        <v>82</v>
      </c>
      <c r="AV387" s="14" t="s">
        <v>140</v>
      </c>
      <c r="AW387" s="14" t="s">
        <v>33</v>
      </c>
      <c r="AX387" s="14" t="s">
        <v>72</v>
      </c>
      <c r="AY387" s="241" t="s">
        <v>130</v>
      </c>
    </row>
    <row r="388" s="16" customFormat="1">
      <c r="A388" s="16"/>
      <c r="B388" s="252"/>
      <c r="C388" s="253"/>
      <c r="D388" s="221" t="s">
        <v>142</v>
      </c>
      <c r="E388" s="254" t="s">
        <v>19</v>
      </c>
      <c r="F388" s="255" t="s">
        <v>288</v>
      </c>
      <c r="G388" s="253"/>
      <c r="H388" s="256">
        <v>329.37700000000001</v>
      </c>
      <c r="I388" s="257"/>
      <c r="J388" s="253"/>
      <c r="K388" s="253"/>
      <c r="L388" s="258"/>
      <c r="M388" s="259"/>
      <c r="N388" s="260"/>
      <c r="O388" s="260"/>
      <c r="P388" s="260"/>
      <c r="Q388" s="260"/>
      <c r="R388" s="260"/>
      <c r="S388" s="260"/>
      <c r="T388" s="261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62" t="s">
        <v>142</v>
      </c>
      <c r="AU388" s="262" t="s">
        <v>82</v>
      </c>
      <c r="AV388" s="16" t="s">
        <v>139</v>
      </c>
      <c r="AW388" s="16" t="s">
        <v>33</v>
      </c>
      <c r="AX388" s="16" t="s">
        <v>80</v>
      </c>
      <c r="AY388" s="262" t="s">
        <v>130</v>
      </c>
    </row>
    <row r="389" s="2" customFormat="1">
      <c r="A389" s="40"/>
      <c r="B389" s="41"/>
      <c r="C389" s="206" t="s">
        <v>609</v>
      </c>
      <c r="D389" s="206" t="s">
        <v>134</v>
      </c>
      <c r="E389" s="207" t="s">
        <v>610</v>
      </c>
      <c r="F389" s="208" t="s">
        <v>611</v>
      </c>
      <c r="G389" s="209" t="s">
        <v>147</v>
      </c>
      <c r="H389" s="210">
        <v>843.35400000000004</v>
      </c>
      <c r="I389" s="211"/>
      <c r="J389" s="212">
        <f>ROUND(I389*H389,2)</f>
        <v>0</v>
      </c>
      <c r="K389" s="208" t="s">
        <v>138</v>
      </c>
      <c r="L389" s="46"/>
      <c r="M389" s="213" t="s">
        <v>19</v>
      </c>
      <c r="N389" s="214" t="s">
        <v>43</v>
      </c>
      <c r="O389" s="86"/>
      <c r="P389" s="215">
        <f>O389*H389</f>
        <v>0</v>
      </c>
      <c r="Q389" s="215">
        <v>0.00022000000000000001</v>
      </c>
      <c r="R389" s="215">
        <f>Q389*H389</f>
        <v>0.18553788000000002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226</v>
      </c>
      <c r="AT389" s="217" t="s">
        <v>134</v>
      </c>
      <c r="AU389" s="217" t="s">
        <v>82</v>
      </c>
      <c r="AY389" s="19" t="s">
        <v>130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80</v>
      </c>
      <c r="BK389" s="218">
        <f>ROUND(I389*H389,2)</f>
        <v>0</v>
      </c>
      <c r="BL389" s="19" t="s">
        <v>226</v>
      </c>
      <c r="BM389" s="217" t="s">
        <v>612</v>
      </c>
    </row>
    <row r="390" s="13" customFormat="1">
      <c r="A390" s="13"/>
      <c r="B390" s="219"/>
      <c r="C390" s="220"/>
      <c r="D390" s="221" t="s">
        <v>142</v>
      </c>
      <c r="E390" s="222" t="s">
        <v>19</v>
      </c>
      <c r="F390" s="223" t="s">
        <v>613</v>
      </c>
      <c r="G390" s="220"/>
      <c r="H390" s="224">
        <v>14.784000000000001</v>
      </c>
      <c r="I390" s="225"/>
      <c r="J390" s="220"/>
      <c r="K390" s="220"/>
      <c r="L390" s="226"/>
      <c r="M390" s="227"/>
      <c r="N390" s="228"/>
      <c r="O390" s="228"/>
      <c r="P390" s="228"/>
      <c r="Q390" s="228"/>
      <c r="R390" s="228"/>
      <c r="S390" s="228"/>
      <c r="T390" s="22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0" t="s">
        <v>142</v>
      </c>
      <c r="AU390" s="230" t="s">
        <v>82</v>
      </c>
      <c r="AV390" s="13" t="s">
        <v>82</v>
      </c>
      <c r="AW390" s="13" t="s">
        <v>33</v>
      </c>
      <c r="AX390" s="13" t="s">
        <v>72</v>
      </c>
      <c r="AY390" s="230" t="s">
        <v>130</v>
      </c>
    </row>
    <row r="391" s="13" customFormat="1">
      <c r="A391" s="13"/>
      <c r="B391" s="219"/>
      <c r="C391" s="220"/>
      <c r="D391" s="221" t="s">
        <v>142</v>
      </c>
      <c r="E391" s="222" t="s">
        <v>19</v>
      </c>
      <c r="F391" s="223" t="s">
        <v>614</v>
      </c>
      <c r="G391" s="220"/>
      <c r="H391" s="224">
        <v>14.484</v>
      </c>
      <c r="I391" s="225"/>
      <c r="J391" s="220"/>
      <c r="K391" s="220"/>
      <c r="L391" s="226"/>
      <c r="M391" s="227"/>
      <c r="N391" s="228"/>
      <c r="O391" s="228"/>
      <c r="P391" s="228"/>
      <c r="Q391" s="228"/>
      <c r="R391" s="228"/>
      <c r="S391" s="228"/>
      <c r="T391" s="22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0" t="s">
        <v>142</v>
      </c>
      <c r="AU391" s="230" t="s">
        <v>82</v>
      </c>
      <c r="AV391" s="13" t="s">
        <v>82</v>
      </c>
      <c r="AW391" s="13" t="s">
        <v>33</v>
      </c>
      <c r="AX391" s="13" t="s">
        <v>72</v>
      </c>
      <c r="AY391" s="230" t="s">
        <v>130</v>
      </c>
    </row>
    <row r="392" s="13" customFormat="1">
      <c r="A392" s="13"/>
      <c r="B392" s="219"/>
      <c r="C392" s="220"/>
      <c r="D392" s="221" t="s">
        <v>142</v>
      </c>
      <c r="E392" s="222" t="s">
        <v>19</v>
      </c>
      <c r="F392" s="223" t="s">
        <v>615</v>
      </c>
      <c r="G392" s="220"/>
      <c r="H392" s="224">
        <v>6.6239999999999997</v>
      </c>
      <c r="I392" s="225"/>
      <c r="J392" s="220"/>
      <c r="K392" s="220"/>
      <c r="L392" s="226"/>
      <c r="M392" s="227"/>
      <c r="N392" s="228"/>
      <c r="O392" s="228"/>
      <c r="P392" s="228"/>
      <c r="Q392" s="228"/>
      <c r="R392" s="228"/>
      <c r="S392" s="228"/>
      <c r="T392" s="22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0" t="s">
        <v>142</v>
      </c>
      <c r="AU392" s="230" t="s">
        <v>82</v>
      </c>
      <c r="AV392" s="13" t="s">
        <v>82</v>
      </c>
      <c r="AW392" s="13" t="s">
        <v>33</v>
      </c>
      <c r="AX392" s="13" t="s">
        <v>72</v>
      </c>
      <c r="AY392" s="230" t="s">
        <v>130</v>
      </c>
    </row>
    <row r="393" s="13" customFormat="1">
      <c r="A393" s="13"/>
      <c r="B393" s="219"/>
      <c r="C393" s="220"/>
      <c r="D393" s="221" t="s">
        <v>142</v>
      </c>
      <c r="E393" s="222" t="s">
        <v>19</v>
      </c>
      <c r="F393" s="223" t="s">
        <v>616</v>
      </c>
      <c r="G393" s="220"/>
      <c r="H393" s="224">
        <v>803.26199999999994</v>
      </c>
      <c r="I393" s="225"/>
      <c r="J393" s="220"/>
      <c r="K393" s="220"/>
      <c r="L393" s="226"/>
      <c r="M393" s="227"/>
      <c r="N393" s="228"/>
      <c r="O393" s="228"/>
      <c r="P393" s="228"/>
      <c r="Q393" s="228"/>
      <c r="R393" s="228"/>
      <c r="S393" s="228"/>
      <c r="T393" s="22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0" t="s">
        <v>142</v>
      </c>
      <c r="AU393" s="230" t="s">
        <v>82</v>
      </c>
      <c r="AV393" s="13" t="s">
        <v>82</v>
      </c>
      <c r="AW393" s="13" t="s">
        <v>33</v>
      </c>
      <c r="AX393" s="13" t="s">
        <v>72</v>
      </c>
      <c r="AY393" s="230" t="s">
        <v>130</v>
      </c>
    </row>
    <row r="394" s="13" customFormat="1">
      <c r="A394" s="13"/>
      <c r="B394" s="219"/>
      <c r="C394" s="220"/>
      <c r="D394" s="221" t="s">
        <v>142</v>
      </c>
      <c r="E394" s="222" t="s">
        <v>19</v>
      </c>
      <c r="F394" s="223" t="s">
        <v>617</v>
      </c>
      <c r="G394" s="220"/>
      <c r="H394" s="224">
        <v>4.2000000000000002</v>
      </c>
      <c r="I394" s="225"/>
      <c r="J394" s="220"/>
      <c r="K394" s="220"/>
      <c r="L394" s="226"/>
      <c r="M394" s="227"/>
      <c r="N394" s="228"/>
      <c r="O394" s="228"/>
      <c r="P394" s="228"/>
      <c r="Q394" s="228"/>
      <c r="R394" s="228"/>
      <c r="S394" s="228"/>
      <c r="T394" s="22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0" t="s">
        <v>142</v>
      </c>
      <c r="AU394" s="230" t="s">
        <v>82</v>
      </c>
      <c r="AV394" s="13" t="s">
        <v>82</v>
      </c>
      <c r="AW394" s="13" t="s">
        <v>33</v>
      </c>
      <c r="AX394" s="13" t="s">
        <v>72</v>
      </c>
      <c r="AY394" s="230" t="s">
        <v>130</v>
      </c>
    </row>
    <row r="395" s="14" customFormat="1">
      <c r="A395" s="14"/>
      <c r="B395" s="231"/>
      <c r="C395" s="232"/>
      <c r="D395" s="221" t="s">
        <v>142</v>
      </c>
      <c r="E395" s="233" t="s">
        <v>19</v>
      </c>
      <c r="F395" s="234" t="s">
        <v>144</v>
      </c>
      <c r="G395" s="232"/>
      <c r="H395" s="235">
        <v>843.35400000000004</v>
      </c>
      <c r="I395" s="236"/>
      <c r="J395" s="232"/>
      <c r="K395" s="232"/>
      <c r="L395" s="237"/>
      <c r="M395" s="274"/>
      <c r="N395" s="275"/>
      <c r="O395" s="275"/>
      <c r="P395" s="275"/>
      <c r="Q395" s="275"/>
      <c r="R395" s="275"/>
      <c r="S395" s="275"/>
      <c r="T395" s="27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1" t="s">
        <v>142</v>
      </c>
      <c r="AU395" s="241" t="s">
        <v>82</v>
      </c>
      <c r="AV395" s="14" t="s">
        <v>140</v>
      </c>
      <c r="AW395" s="14" t="s">
        <v>33</v>
      </c>
      <c r="AX395" s="14" t="s">
        <v>80</v>
      </c>
      <c r="AY395" s="241" t="s">
        <v>130</v>
      </c>
    </row>
    <row r="396" s="2" customFormat="1" ht="6.96" customHeight="1">
      <c r="A396" s="40"/>
      <c r="B396" s="61"/>
      <c r="C396" s="62"/>
      <c r="D396" s="62"/>
      <c r="E396" s="62"/>
      <c r="F396" s="62"/>
      <c r="G396" s="62"/>
      <c r="H396" s="62"/>
      <c r="I396" s="62"/>
      <c r="J396" s="62"/>
      <c r="K396" s="62"/>
      <c r="L396" s="46"/>
      <c r="M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</row>
  </sheetData>
  <sheetProtection sheet="1" autoFilter="0" formatColumns="0" formatRows="0" objects="1" scenarios="1" spinCount="100000" saltValue="Q/dZp/+mU49qkH5Buhv2PhOXuZp1msxEH5pE56i7U1mqxLqyOGjTrazQ0jOYYWO2JtCmOkFd8Q3A9j2F0wmFgg==" hashValue="0Hmc872DYwj7xzGzyOxJ1CCp0g3pAoahESNEvhBDbFVpzM/nRMkRW2pfl1Lpn/zcsD07Vj+VDsi61kceRkQ2bg==" algorithmName="SHA-512" password="CEE1"/>
  <autoFilter ref="C96:K395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Jihlava - stavební úpravy původní solné haly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618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14. 9. 2021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619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ROUND((SUM(BE92:BE126)),  2)</f>
        <v>0</v>
      </c>
      <c r="G33" s="40"/>
      <c r="H33" s="40"/>
      <c r="I33" s="150">
        <v>0.20999999999999999</v>
      </c>
      <c r="J33" s="149">
        <f>ROUND(((SUM(BE92:BE126))*I33),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ROUND((SUM(BF92:BF126)),  2)</f>
        <v>0</v>
      </c>
      <c r="G34" s="40"/>
      <c r="H34" s="40"/>
      <c r="I34" s="150">
        <v>0.14999999999999999</v>
      </c>
      <c r="J34" s="149">
        <f>ROUND(((SUM(BF92:BF126))*I34),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ROUND((SUM(BG92:BG126)),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ROUND((SUM(BH92:BH126)),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ROUND((SUM(BI92:BI126)),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Jihlava - stavební úpravy původní solné haly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silnoproudá elektrotechnika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14. 9. 2021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přísp.org,.Kosovská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Adam Novák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620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621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622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3"/>
      <c r="C63" s="174"/>
      <c r="D63" s="175" t="s">
        <v>623</v>
      </c>
      <c r="E63" s="176"/>
      <c r="F63" s="176"/>
      <c r="G63" s="176"/>
      <c r="H63" s="176"/>
      <c r="I63" s="176"/>
      <c r="J63" s="177">
        <f>J99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3"/>
      <c r="C64" s="174"/>
      <c r="D64" s="175" t="s">
        <v>624</v>
      </c>
      <c r="E64" s="176"/>
      <c r="F64" s="176"/>
      <c r="G64" s="176"/>
      <c r="H64" s="176"/>
      <c r="I64" s="176"/>
      <c r="J64" s="177">
        <f>J101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625</v>
      </c>
      <c r="E65" s="176"/>
      <c r="F65" s="176"/>
      <c r="G65" s="176"/>
      <c r="H65" s="176"/>
      <c r="I65" s="176"/>
      <c r="J65" s="177">
        <f>J103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626</v>
      </c>
      <c r="E66" s="176"/>
      <c r="F66" s="176"/>
      <c r="G66" s="176"/>
      <c r="H66" s="176"/>
      <c r="I66" s="176"/>
      <c r="J66" s="177">
        <f>J105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627</v>
      </c>
      <c r="E67" s="176"/>
      <c r="F67" s="176"/>
      <c r="G67" s="176"/>
      <c r="H67" s="176"/>
      <c r="I67" s="176"/>
      <c r="J67" s="177">
        <f>J113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628</v>
      </c>
      <c r="E68" s="176"/>
      <c r="F68" s="176"/>
      <c r="G68" s="176"/>
      <c r="H68" s="176"/>
      <c r="I68" s="176"/>
      <c r="J68" s="177">
        <f>J115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3"/>
      <c r="C69" s="174"/>
      <c r="D69" s="175" t="s">
        <v>629</v>
      </c>
      <c r="E69" s="176"/>
      <c r="F69" s="176"/>
      <c r="G69" s="176"/>
      <c r="H69" s="176"/>
      <c r="I69" s="176"/>
      <c r="J69" s="177">
        <f>J118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3"/>
      <c r="C70" s="174"/>
      <c r="D70" s="175" t="s">
        <v>630</v>
      </c>
      <c r="E70" s="176"/>
      <c r="F70" s="176"/>
      <c r="G70" s="176"/>
      <c r="H70" s="176"/>
      <c r="I70" s="176"/>
      <c r="J70" s="177">
        <f>J120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3"/>
      <c r="C71" s="174"/>
      <c r="D71" s="175" t="s">
        <v>631</v>
      </c>
      <c r="E71" s="176"/>
      <c r="F71" s="176"/>
      <c r="G71" s="176"/>
      <c r="H71" s="176"/>
      <c r="I71" s="176"/>
      <c r="J71" s="177">
        <f>J122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73"/>
      <c r="C72" s="174"/>
      <c r="D72" s="175" t="s">
        <v>632</v>
      </c>
      <c r="E72" s="176"/>
      <c r="F72" s="176"/>
      <c r="G72" s="176"/>
      <c r="H72" s="176"/>
      <c r="I72" s="176"/>
      <c r="J72" s="177">
        <f>J125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115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Cestmistrovství Jihlava - stavební úpravy původní solné haly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91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02 - silnoproudá elektrotechnika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Jihlava</v>
      </c>
      <c r="G86" s="42"/>
      <c r="H86" s="42"/>
      <c r="I86" s="34" t="s">
        <v>23</v>
      </c>
      <c r="J86" s="74" t="str">
        <f>IF(J12="","",J12)</f>
        <v>14. 9. 2021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25</v>
      </c>
      <c r="D88" s="42"/>
      <c r="E88" s="42"/>
      <c r="F88" s="29" t="str">
        <f>E15</f>
        <v>KSÚSV, přísp.org,.Kosovská 1122/16, Jihlava 58601</v>
      </c>
      <c r="G88" s="42"/>
      <c r="H88" s="42"/>
      <c r="I88" s="34" t="s">
        <v>31</v>
      </c>
      <c r="J88" s="38" t="str">
        <f>E21</f>
        <v>Ing.Josef Slabý, Arnolec 30, Jamné 58827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34</v>
      </c>
      <c r="J89" s="38" t="str">
        <f>E24</f>
        <v>Adam Novák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116</v>
      </c>
      <c r="D91" s="182" t="s">
        <v>57</v>
      </c>
      <c r="E91" s="182" t="s">
        <v>53</v>
      </c>
      <c r="F91" s="182" t="s">
        <v>54</v>
      </c>
      <c r="G91" s="182" t="s">
        <v>117</v>
      </c>
      <c r="H91" s="182" t="s">
        <v>118</v>
      </c>
      <c r="I91" s="182" t="s">
        <v>119</v>
      </c>
      <c r="J91" s="182" t="s">
        <v>95</v>
      </c>
      <c r="K91" s="183" t="s">
        <v>120</v>
      </c>
      <c r="L91" s="184"/>
      <c r="M91" s="94" t="s">
        <v>19</v>
      </c>
      <c r="N91" s="95" t="s">
        <v>42</v>
      </c>
      <c r="O91" s="95" t="s">
        <v>121</v>
      </c>
      <c r="P91" s="95" t="s">
        <v>122</v>
      </c>
      <c r="Q91" s="95" t="s">
        <v>123</v>
      </c>
      <c r="R91" s="95" t="s">
        <v>124</v>
      </c>
      <c r="S91" s="95" t="s">
        <v>125</v>
      </c>
      <c r="T91" s="96" t="s">
        <v>126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127</v>
      </c>
      <c r="D92" s="42"/>
      <c r="E92" s="42"/>
      <c r="F92" s="42"/>
      <c r="G92" s="42"/>
      <c r="H92" s="42"/>
      <c r="I92" s="42"/>
      <c r="J92" s="185">
        <f>BK92</f>
        <v>0</v>
      </c>
      <c r="K92" s="42"/>
      <c r="L92" s="46"/>
      <c r="M92" s="97"/>
      <c r="N92" s="186"/>
      <c r="O92" s="98"/>
      <c r="P92" s="187">
        <f>P93</f>
        <v>0</v>
      </c>
      <c r="Q92" s="98"/>
      <c r="R92" s="187">
        <f>R93</f>
        <v>0</v>
      </c>
      <c r="S92" s="98"/>
      <c r="T92" s="18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96</v>
      </c>
      <c r="BK92" s="189">
        <f>BK93</f>
        <v>0</v>
      </c>
    </row>
    <row r="93" s="12" customFormat="1" ht="25.92" customHeight="1">
      <c r="A93" s="12"/>
      <c r="B93" s="190"/>
      <c r="C93" s="191"/>
      <c r="D93" s="192" t="s">
        <v>71</v>
      </c>
      <c r="E93" s="193" t="s">
        <v>633</v>
      </c>
      <c r="F93" s="193" t="s">
        <v>634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P94+P97</f>
        <v>0</v>
      </c>
      <c r="Q93" s="198"/>
      <c r="R93" s="199">
        <f>R94+R97</f>
        <v>0</v>
      </c>
      <c r="S93" s="198"/>
      <c r="T93" s="200">
        <f>T94+T97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80</v>
      </c>
      <c r="AT93" s="202" t="s">
        <v>71</v>
      </c>
      <c r="AU93" s="202" t="s">
        <v>72</v>
      </c>
      <c r="AY93" s="201" t="s">
        <v>130</v>
      </c>
      <c r="BK93" s="203">
        <f>BK94+BK97</f>
        <v>0</v>
      </c>
    </row>
    <row r="94" s="12" customFormat="1" ht="22.8" customHeight="1">
      <c r="A94" s="12"/>
      <c r="B94" s="190"/>
      <c r="C94" s="191"/>
      <c r="D94" s="192" t="s">
        <v>71</v>
      </c>
      <c r="E94" s="204" t="s">
        <v>635</v>
      </c>
      <c r="F94" s="204" t="s">
        <v>636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SUM(P95:P96)</f>
        <v>0</v>
      </c>
      <c r="Q94" s="198"/>
      <c r="R94" s="199">
        <f>SUM(R95:R96)</f>
        <v>0</v>
      </c>
      <c r="S94" s="198"/>
      <c r="T94" s="200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80</v>
      </c>
      <c r="AT94" s="202" t="s">
        <v>71</v>
      </c>
      <c r="AU94" s="202" t="s">
        <v>80</v>
      </c>
      <c r="AY94" s="201" t="s">
        <v>130</v>
      </c>
      <c r="BK94" s="203">
        <f>SUM(BK95:BK96)</f>
        <v>0</v>
      </c>
    </row>
    <row r="95" s="2" customFormat="1" ht="16.5" customHeight="1">
      <c r="A95" s="40"/>
      <c r="B95" s="41"/>
      <c r="C95" s="206" t="s">
        <v>80</v>
      </c>
      <c r="D95" s="206" t="s">
        <v>134</v>
      </c>
      <c r="E95" s="207" t="s">
        <v>637</v>
      </c>
      <c r="F95" s="208" t="s">
        <v>638</v>
      </c>
      <c r="G95" s="209" t="s">
        <v>639</v>
      </c>
      <c r="H95" s="210">
        <v>1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494</v>
      </c>
      <c r="AT95" s="217" t="s">
        <v>134</v>
      </c>
      <c r="AU95" s="217" t="s">
        <v>82</v>
      </c>
      <c r="AY95" s="19" t="s">
        <v>130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494</v>
      </c>
      <c r="BM95" s="217" t="s">
        <v>82</v>
      </c>
    </row>
    <row r="96" s="2" customFormat="1" ht="16.5" customHeight="1">
      <c r="A96" s="40"/>
      <c r="B96" s="41"/>
      <c r="C96" s="206" t="s">
        <v>82</v>
      </c>
      <c r="D96" s="206" t="s">
        <v>134</v>
      </c>
      <c r="E96" s="207" t="s">
        <v>640</v>
      </c>
      <c r="F96" s="208" t="s">
        <v>641</v>
      </c>
      <c r="G96" s="209" t="s">
        <v>639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494</v>
      </c>
      <c r="AT96" s="217" t="s">
        <v>134</v>
      </c>
      <c r="AU96" s="217" t="s">
        <v>82</v>
      </c>
      <c r="AY96" s="19" t="s">
        <v>130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494</v>
      </c>
      <c r="BM96" s="217" t="s">
        <v>139</v>
      </c>
    </row>
    <row r="97" s="12" customFormat="1" ht="22.8" customHeight="1">
      <c r="A97" s="12"/>
      <c r="B97" s="190"/>
      <c r="C97" s="191"/>
      <c r="D97" s="192" t="s">
        <v>71</v>
      </c>
      <c r="E97" s="204" t="s">
        <v>642</v>
      </c>
      <c r="F97" s="204" t="s">
        <v>643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P98+P99+P101+P103+P105+P113+P115+P118+P120+P122+P125</f>
        <v>0</v>
      </c>
      <c r="Q97" s="198"/>
      <c r="R97" s="199">
        <f>R98+R99+R101+R103+R105+R113+R115+R118+R120+R122+R125</f>
        <v>0</v>
      </c>
      <c r="S97" s="198"/>
      <c r="T97" s="200">
        <f>T98+T99+T101+T103+T105+T113+T115+T118+T120+T122+T125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80</v>
      </c>
      <c r="AT97" s="202" t="s">
        <v>71</v>
      </c>
      <c r="AU97" s="202" t="s">
        <v>80</v>
      </c>
      <c r="AY97" s="201" t="s">
        <v>130</v>
      </c>
      <c r="BK97" s="203">
        <f>BK98+BK99+BK101+BK103+BK105+BK113+BK115+BK118+BK120+BK122+BK125</f>
        <v>0</v>
      </c>
    </row>
    <row r="98" s="2" customFormat="1" ht="16.5" customHeight="1">
      <c r="A98" s="40"/>
      <c r="B98" s="41"/>
      <c r="C98" s="206" t="s">
        <v>140</v>
      </c>
      <c r="D98" s="206" t="s">
        <v>134</v>
      </c>
      <c r="E98" s="207" t="s">
        <v>644</v>
      </c>
      <c r="F98" s="208" t="s">
        <v>645</v>
      </c>
      <c r="G98" s="209" t="s">
        <v>646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494</v>
      </c>
      <c r="AT98" s="217" t="s">
        <v>134</v>
      </c>
      <c r="AU98" s="217" t="s">
        <v>82</v>
      </c>
      <c r="AY98" s="19" t="s">
        <v>130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494</v>
      </c>
      <c r="BM98" s="217" t="s">
        <v>170</v>
      </c>
    </row>
    <row r="99" s="12" customFormat="1" ht="20.88" customHeight="1">
      <c r="A99" s="12"/>
      <c r="B99" s="190"/>
      <c r="C99" s="191"/>
      <c r="D99" s="192" t="s">
        <v>71</v>
      </c>
      <c r="E99" s="204" t="s">
        <v>647</v>
      </c>
      <c r="F99" s="204" t="s">
        <v>648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P100</f>
        <v>0</v>
      </c>
      <c r="Q99" s="198"/>
      <c r="R99" s="199">
        <f>R100</f>
        <v>0</v>
      </c>
      <c r="S99" s="198"/>
      <c r="T99" s="200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80</v>
      </c>
      <c r="AT99" s="202" t="s">
        <v>71</v>
      </c>
      <c r="AU99" s="202" t="s">
        <v>82</v>
      </c>
      <c r="AY99" s="201" t="s">
        <v>130</v>
      </c>
      <c r="BK99" s="203">
        <f>BK100</f>
        <v>0</v>
      </c>
    </row>
    <row r="100" s="2" customFormat="1" ht="16.5" customHeight="1">
      <c r="A100" s="40"/>
      <c r="B100" s="41"/>
      <c r="C100" s="206" t="s">
        <v>139</v>
      </c>
      <c r="D100" s="206" t="s">
        <v>134</v>
      </c>
      <c r="E100" s="207" t="s">
        <v>649</v>
      </c>
      <c r="F100" s="208" t="s">
        <v>650</v>
      </c>
      <c r="G100" s="209" t="s">
        <v>646</v>
      </c>
      <c r="H100" s="210">
        <v>14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494</v>
      </c>
      <c r="AT100" s="217" t="s">
        <v>134</v>
      </c>
      <c r="AU100" s="217" t="s">
        <v>140</v>
      </c>
      <c r="AY100" s="19" t="s">
        <v>130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494</v>
      </c>
      <c r="BM100" s="217" t="s">
        <v>183</v>
      </c>
    </row>
    <row r="101" s="12" customFormat="1" ht="20.88" customHeight="1">
      <c r="A101" s="12"/>
      <c r="B101" s="190"/>
      <c r="C101" s="191"/>
      <c r="D101" s="192" t="s">
        <v>71</v>
      </c>
      <c r="E101" s="204" t="s">
        <v>651</v>
      </c>
      <c r="F101" s="204" t="s">
        <v>652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P102</f>
        <v>0</v>
      </c>
      <c r="Q101" s="198"/>
      <c r="R101" s="199">
        <f>R102</f>
        <v>0</v>
      </c>
      <c r="S101" s="198"/>
      <c r="T101" s="200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80</v>
      </c>
      <c r="AT101" s="202" t="s">
        <v>71</v>
      </c>
      <c r="AU101" s="202" t="s">
        <v>82</v>
      </c>
      <c r="AY101" s="201" t="s">
        <v>130</v>
      </c>
      <c r="BK101" s="203">
        <f>BK102</f>
        <v>0</v>
      </c>
    </row>
    <row r="102" s="2" customFormat="1" ht="16.5" customHeight="1">
      <c r="A102" s="40"/>
      <c r="B102" s="41"/>
      <c r="C102" s="206" t="s">
        <v>163</v>
      </c>
      <c r="D102" s="206" t="s">
        <v>134</v>
      </c>
      <c r="E102" s="207" t="s">
        <v>653</v>
      </c>
      <c r="F102" s="208" t="s">
        <v>654</v>
      </c>
      <c r="G102" s="209" t="s">
        <v>646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494</v>
      </c>
      <c r="AT102" s="217" t="s">
        <v>134</v>
      </c>
      <c r="AU102" s="217" t="s">
        <v>140</v>
      </c>
      <c r="AY102" s="19" t="s">
        <v>130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494</v>
      </c>
      <c r="BM102" s="217" t="s">
        <v>197</v>
      </c>
    </row>
    <row r="103" s="12" customFormat="1" ht="20.88" customHeight="1">
      <c r="A103" s="12"/>
      <c r="B103" s="190"/>
      <c r="C103" s="191"/>
      <c r="D103" s="192" t="s">
        <v>71</v>
      </c>
      <c r="E103" s="204" t="s">
        <v>655</v>
      </c>
      <c r="F103" s="204" t="s">
        <v>656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P104</f>
        <v>0</v>
      </c>
      <c r="Q103" s="198"/>
      <c r="R103" s="199">
        <f>R104</f>
        <v>0</v>
      </c>
      <c r="S103" s="198"/>
      <c r="T103" s="200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80</v>
      </c>
      <c r="AT103" s="202" t="s">
        <v>71</v>
      </c>
      <c r="AU103" s="202" t="s">
        <v>82</v>
      </c>
      <c r="AY103" s="201" t="s">
        <v>130</v>
      </c>
      <c r="BK103" s="203">
        <f>BK104</f>
        <v>0</v>
      </c>
    </row>
    <row r="104" s="2" customFormat="1" ht="16.5" customHeight="1">
      <c r="A104" s="40"/>
      <c r="B104" s="41"/>
      <c r="C104" s="206" t="s">
        <v>170</v>
      </c>
      <c r="D104" s="206" t="s">
        <v>134</v>
      </c>
      <c r="E104" s="207" t="s">
        <v>657</v>
      </c>
      <c r="F104" s="208" t="s">
        <v>658</v>
      </c>
      <c r="G104" s="209" t="s">
        <v>646</v>
      </c>
      <c r="H104" s="210">
        <v>15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494</v>
      </c>
      <c r="AT104" s="217" t="s">
        <v>134</v>
      </c>
      <c r="AU104" s="217" t="s">
        <v>140</v>
      </c>
      <c r="AY104" s="19" t="s">
        <v>130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494</v>
      </c>
      <c r="BM104" s="217" t="s">
        <v>208</v>
      </c>
    </row>
    <row r="105" s="12" customFormat="1" ht="20.88" customHeight="1">
      <c r="A105" s="12"/>
      <c r="B105" s="190"/>
      <c r="C105" s="191"/>
      <c r="D105" s="192" t="s">
        <v>71</v>
      </c>
      <c r="E105" s="204" t="s">
        <v>659</v>
      </c>
      <c r="F105" s="204" t="s">
        <v>660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SUM(P106:P112)</f>
        <v>0</v>
      </c>
      <c r="Q105" s="198"/>
      <c r="R105" s="199">
        <f>SUM(R106:R112)</f>
        <v>0</v>
      </c>
      <c r="S105" s="198"/>
      <c r="T105" s="200">
        <f>SUM(T106:T112)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80</v>
      </c>
      <c r="AT105" s="202" t="s">
        <v>71</v>
      </c>
      <c r="AU105" s="202" t="s">
        <v>82</v>
      </c>
      <c r="AY105" s="201" t="s">
        <v>130</v>
      </c>
      <c r="BK105" s="203">
        <f>SUM(BK106:BK112)</f>
        <v>0</v>
      </c>
    </row>
    <row r="106" s="2" customFormat="1" ht="16.5" customHeight="1">
      <c r="A106" s="40"/>
      <c r="B106" s="41"/>
      <c r="C106" s="206" t="s">
        <v>178</v>
      </c>
      <c r="D106" s="206" t="s">
        <v>134</v>
      </c>
      <c r="E106" s="207" t="s">
        <v>661</v>
      </c>
      <c r="F106" s="208" t="s">
        <v>662</v>
      </c>
      <c r="G106" s="209" t="s">
        <v>646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494</v>
      </c>
      <c r="AT106" s="217" t="s">
        <v>134</v>
      </c>
      <c r="AU106" s="217" t="s">
        <v>140</v>
      </c>
      <c r="AY106" s="19" t="s">
        <v>130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494</v>
      </c>
      <c r="BM106" s="217" t="s">
        <v>216</v>
      </c>
    </row>
    <row r="107" s="2" customFormat="1" ht="16.5" customHeight="1">
      <c r="A107" s="40"/>
      <c r="B107" s="41"/>
      <c r="C107" s="206" t="s">
        <v>183</v>
      </c>
      <c r="D107" s="206" t="s">
        <v>134</v>
      </c>
      <c r="E107" s="207" t="s">
        <v>663</v>
      </c>
      <c r="F107" s="208" t="s">
        <v>664</v>
      </c>
      <c r="G107" s="209" t="s">
        <v>166</v>
      </c>
      <c r="H107" s="210">
        <v>30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494</v>
      </c>
      <c r="AT107" s="217" t="s">
        <v>134</v>
      </c>
      <c r="AU107" s="217" t="s">
        <v>140</v>
      </c>
      <c r="AY107" s="19" t="s">
        <v>130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494</v>
      </c>
      <c r="BM107" s="217" t="s">
        <v>226</v>
      </c>
    </row>
    <row r="108" s="2" customFormat="1" ht="16.5" customHeight="1">
      <c r="A108" s="40"/>
      <c r="B108" s="41"/>
      <c r="C108" s="206" t="s">
        <v>188</v>
      </c>
      <c r="D108" s="206" t="s">
        <v>134</v>
      </c>
      <c r="E108" s="207" t="s">
        <v>665</v>
      </c>
      <c r="F108" s="208" t="s">
        <v>666</v>
      </c>
      <c r="G108" s="209" t="s">
        <v>646</v>
      </c>
      <c r="H108" s="210">
        <v>9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494</v>
      </c>
      <c r="AT108" s="217" t="s">
        <v>134</v>
      </c>
      <c r="AU108" s="217" t="s">
        <v>140</v>
      </c>
      <c r="AY108" s="19" t="s">
        <v>130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494</v>
      </c>
      <c r="BM108" s="217" t="s">
        <v>239</v>
      </c>
    </row>
    <row r="109" s="2" customFormat="1" ht="16.5" customHeight="1">
      <c r="A109" s="40"/>
      <c r="B109" s="41"/>
      <c r="C109" s="206" t="s">
        <v>197</v>
      </c>
      <c r="D109" s="206" t="s">
        <v>134</v>
      </c>
      <c r="E109" s="207" t="s">
        <v>667</v>
      </c>
      <c r="F109" s="208" t="s">
        <v>668</v>
      </c>
      <c r="G109" s="209" t="s">
        <v>646</v>
      </c>
      <c r="H109" s="210">
        <v>12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494</v>
      </c>
      <c r="AT109" s="217" t="s">
        <v>134</v>
      </c>
      <c r="AU109" s="217" t="s">
        <v>140</v>
      </c>
      <c r="AY109" s="19" t="s">
        <v>130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494</v>
      </c>
      <c r="BM109" s="217" t="s">
        <v>249</v>
      </c>
    </row>
    <row r="110" s="2" customFormat="1" ht="16.5" customHeight="1">
      <c r="A110" s="40"/>
      <c r="B110" s="41"/>
      <c r="C110" s="206" t="s">
        <v>202</v>
      </c>
      <c r="D110" s="206" t="s">
        <v>134</v>
      </c>
      <c r="E110" s="207" t="s">
        <v>669</v>
      </c>
      <c r="F110" s="208" t="s">
        <v>670</v>
      </c>
      <c r="G110" s="209" t="s">
        <v>646</v>
      </c>
      <c r="H110" s="210">
        <v>12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494</v>
      </c>
      <c r="AT110" s="217" t="s">
        <v>134</v>
      </c>
      <c r="AU110" s="217" t="s">
        <v>140</v>
      </c>
      <c r="AY110" s="19" t="s">
        <v>130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494</v>
      </c>
      <c r="BM110" s="217" t="s">
        <v>257</v>
      </c>
    </row>
    <row r="111" s="2" customFormat="1" ht="16.5" customHeight="1">
      <c r="A111" s="40"/>
      <c r="B111" s="41"/>
      <c r="C111" s="206" t="s">
        <v>208</v>
      </c>
      <c r="D111" s="206" t="s">
        <v>134</v>
      </c>
      <c r="E111" s="207" t="s">
        <v>671</v>
      </c>
      <c r="F111" s="208" t="s">
        <v>672</v>
      </c>
      <c r="G111" s="209" t="s">
        <v>166</v>
      </c>
      <c r="H111" s="210">
        <v>20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494</v>
      </c>
      <c r="AT111" s="217" t="s">
        <v>134</v>
      </c>
      <c r="AU111" s="217" t="s">
        <v>140</v>
      </c>
      <c r="AY111" s="19" t="s">
        <v>130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494</v>
      </c>
      <c r="BM111" s="217" t="s">
        <v>268</v>
      </c>
    </row>
    <row r="112" s="2" customFormat="1" ht="16.5" customHeight="1">
      <c r="A112" s="40"/>
      <c r="B112" s="41"/>
      <c r="C112" s="206" t="s">
        <v>212</v>
      </c>
      <c r="D112" s="206" t="s">
        <v>134</v>
      </c>
      <c r="E112" s="207" t="s">
        <v>673</v>
      </c>
      <c r="F112" s="208" t="s">
        <v>674</v>
      </c>
      <c r="G112" s="209" t="s">
        <v>166</v>
      </c>
      <c r="H112" s="210">
        <v>12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494</v>
      </c>
      <c r="AT112" s="217" t="s">
        <v>134</v>
      </c>
      <c r="AU112" s="217" t="s">
        <v>140</v>
      </c>
      <c r="AY112" s="19" t="s">
        <v>130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494</v>
      </c>
      <c r="BM112" s="217" t="s">
        <v>278</v>
      </c>
    </row>
    <row r="113" s="12" customFormat="1" ht="20.88" customHeight="1">
      <c r="A113" s="12"/>
      <c r="B113" s="190"/>
      <c r="C113" s="191"/>
      <c r="D113" s="192" t="s">
        <v>71</v>
      </c>
      <c r="E113" s="204" t="s">
        <v>675</v>
      </c>
      <c r="F113" s="204" t="s">
        <v>676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P114</f>
        <v>0</v>
      </c>
      <c r="Q113" s="198"/>
      <c r="R113" s="199">
        <f>R114</f>
        <v>0</v>
      </c>
      <c r="S113" s="198"/>
      <c r="T113" s="200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80</v>
      </c>
      <c r="AT113" s="202" t="s">
        <v>71</v>
      </c>
      <c r="AU113" s="202" t="s">
        <v>82</v>
      </c>
      <c r="AY113" s="201" t="s">
        <v>130</v>
      </c>
      <c r="BK113" s="203">
        <f>BK114</f>
        <v>0</v>
      </c>
    </row>
    <row r="114" s="2" customFormat="1" ht="16.5" customHeight="1">
      <c r="A114" s="40"/>
      <c r="B114" s="41"/>
      <c r="C114" s="206" t="s">
        <v>216</v>
      </c>
      <c r="D114" s="206" t="s">
        <v>134</v>
      </c>
      <c r="E114" s="207" t="s">
        <v>677</v>
      </c>
      <c r="F114" s="208" t="s">
        <v>678</v>
      </c>
      <c r="G114" s="209" t="s">
        <v>646</v>
      </c>
      <c r="H114" s="210">
        <v>10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494</v>
      </c>
      <c r="AT114" s="217" t="s">
        <v>134</v>
      </c>
      <c r="AU114" s="217" t="s">
        <v>140</v>
      </c>
      <c r="AY114" s="19" t="s">
        <v>130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494</v>
      </c>
      <c r="BM114" s="217" t="s">
        <v>293</v>
      </c>
    </row>
    <row r="115" s="12" customFormat="1" ht="20.88" customHeight="1">
      <c r="A115" s="12"/>
      <c r="B115" s="190"/>
      <c r="C115" s="191"/>
      <c r="D115" s="192" t="s">
        <v>71</v>
      </c>
      <c r="E115" s="204" t="s">
        <v>679</v>
      </c>
      <c r="F115" s="204" t="s">
        <v>680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SUM(P116:P117)</f>
        <v>0</v>
      </c>
      <c r="Q115" s="198"/>
      <c r="R115" s="199">
        <f>SUM(R116:R117)</f>
        <v>0</v>
      </c>
      <c r="S115" s="198"/>
      <c r="T115" s="200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80</v>
      </c>
      <c r="AT115" s="202" t="s">
        <v>71</v>
      </c>
      <c r="AU115" s="202" t="s">
        <v>82</v>
      </c>
      <c r="AY115" s="201" t="s">
        <v>130</v>
      </c>
      <c r="BK115" s="203">
        <f>SUM(BK116:BK117)</f>
        <v>0</v>
      </c>
    </row>
    <row r="116" s="2" customFormat="1" ht="16.5" customHeight="1">
      <c r="A116" s="40"/>
      <c r="B116" s="41"/>
      <c r="C116" s="206" t="s">
        <v>8</v>
      </c>
      <c r="D116" s="206" t="s">
        <v>134</v>
      </c>
      <c r="E116" s="207" t="s">
        <v>681</v>
      </c>
      <c r="F116" s="208" t="s">
        <v>682</v>
      </c>
      <c r="G116" s="209" t="s">
        <v>166</v>
      </c>
      <c r="H116" s="210">
        <v>65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494</v>
      </c>
      <c r="AT116" s="217" t="s">
        <v>134</v>
      </c>
      <c r="AU116" s="217" t="s">
        <v>140</v>
      </c>
      <c r="AY116" s="19" t="s">
        <v>130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494</v>
      </c>
      <c r="BM116" s="217" t="s">
        <v>306</v>
      </c>
    </row>
    <row r="117" s="2" customFormat="1" ht="16.5" customHeight="1">
      <c r="A117" s="40"/>
      <c r="B117" s="41"/>
      <c r="C117" s="206" t="s">
        <v>226</v>
      </c>
      <c r="D117" s="206" t="s">
        <v>134</v>
      </c>
      <c r="E117" s="207" t="s">
        <v>683</v>
      </c>
      <c r="F117" s="208" t="s">
        <v>684</v>
      </c>
      <c r="G117" s="209" t="s">
        <v>166</v>
      </c>
      <c r="H117" s="210">
        <v>25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494</v>
      </c>
      <c r="AT117" s="217" t="s">
        <v>134</v>
      </c>
      <c r="AU117" s="217" t="s">
        <v>140</v>
      </c>
      <c r="AY117" s="19" t="s">
        <v>130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494</v>
      </c>
      <c r="BM117" s="217" t="s">
        <v>315</v>
      </c>
    </row>
    <row r="118" s="12" customFormat="1" ht="20.88" customHeight="1">
      <c r="A118" s="12"/>
      <c r="B118" s="190"/>
      <c r="C118" s="191"/>
      <c r="D118" s="192" t="s">
        <v>71</v>
      </c>
      <c r="E118" s="204" t="s">
        <v>685</v>
      </c>
      <c r="F118" s="204" t="s">
        <v>686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P119</f>
        <v>0</v>
      </c>
      <c r="Q118" s="198"/>
      <c r="R118" s="199">
        <f>R119</f>
        <v>0</v>
      </c>
      <c r="S118" s="198"/>
      <c r="T118" s="20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80</v>
      </c>
      <c r="AT118" s="202" t="s">
        <v>71</v>
      </c>
      <c r="AU118" s="202" t="s">
        <v>82</v>
      </c>
      <c r="AY118" s="201" t="s">
        <v>130</v>
      </c>
      <c r="BK118" s="203">
        <f>BK119</f>
        <v>0</v>
      </c>
    </row>
    <row r="119" s="2" customFormat="1" ht="16.5" customHeight="1">
      <c r="A119" s="40"/>
      <c r="B119" s="41"/>
      <c r="C119" s="206" t="s">
        <v>233</v>
      </c>
      <c r="D119" s="206" t="s">
        <v>134</v>
      </c>
      <c r="E119" s="207" t="s">
        <v>687</v>
      </c>
      <c r="F119" s="208" t="s">
        <v>688</v>
      </c>
      <c r="G119" s="209" t="s">
        <v>166</v>
      </c>
      <c r="H119" s="210">
        <v>10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494</v>
      </c>
      <c r="AT119" s="217" t="s">
        <v>134</v>
      </c>
      <c r="AU119" s="217" t="s">
        <v>140</v>
      </c>
      <c r="AY119" s="19" t="s">
        <v>130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494</v>
      </c>
      <c r="BM119" s="217" t="s">
        <v>329</v>
      </c>
    </row>
    <row r="120" s="12" customFormat="1" ht="20.88" customHeight="1">
      <c r="A120" s="12"/>
      <c r="B120" s="190"/>
      <c r="C120" s="191"/>
      <c r="D120" s="192" t="s">
        <v>71</v>
      </c>
      <c r="E120" s="204" t="s">
        <v>689</v>
      </c>
      <c r="F120" s="204" t="s">
        <v>690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P121</f>
        <v>0</v>
      </c>
      <c r="Q120" s="198"/>
      <c r="R120" s="199">
        <f>R121</f>
        <v>0</v>
      </c>
      <c r="S120" s="198"/>
      <c r="T120" s="20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80</v>
      </c>
      <c r="AT120" s="202" t="s">
        <v>71</v>
      </c>
      <c r="AU120" s="202" t="s">
        <v>82</v>
      </c>
      <c r="AY120" s="201" t="s">
        <v>130</v>
      </c>
      <c r="BK120" s="203">
        <f>BK121</f>
        <v>0</v>
      </c>
    </row>
    <row r="121" s="2" customFormat="1" ht="16.5" customHeight="1">
      <c r="A121" s="40"/>
      <c r="B121" s="41"/>
      <c r="C121" s="206" t="s">
        <v>239</v>
      </c>
      <c r="D121" s="206" t="s">
        <v>134</v>
      </c>
      <c r="E121" s="207" t="s">
        <v>691</v>
      </c>
      <c r="F121" s="208" t="s">
        <v>692</v>
      </c>
      <c r="G121" s="209" t="s">
        <v>166</v>
      </c>
      <c r="H121" s="210">
        <v>25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494</v>
      </c>
      <c r="AT121" s="217" t="s">
        <v>134</v>
      </c>
      <c r="AU121" s="217" t="s">
        <v>140</v>
      </c>
      <c r="AY121" s="19" t="s">
        <v>130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494</v>
      </c>
      <c r="BM121" s="217" t="s">
        <v>341</v>
      </c>
    </row>
    <row r="122" s="12" customFormat="1" ht="20.88" customHeight="1">
      <c r="A122" s="12"/>
      <c r="B122" s="190"/>
      <c r="C122" s="191"/>
      <c r="D122" s="192" t="s">
        <v>71</v>
      </c>
      <c r="E122" s="204" t="s">
        <v>693</v>
      </c>
      <c r="F122" s="204" t="s">
        <v>694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SUM(P123:P124)</f>
        <v>0</v>
      </c>
      <c r="Q122" s="198"/>
      <c r="R122" s="199">
        <f>SUM(R123:R124)</f>
        <v>0</v>
      </c>
      <c r="S122" s="198"/>
      <c r="T122" s="200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80</v>
      </c>
      <c r="AT122" s="202" t="s">
        <v>71</v>
      </c>
      <c r="AU122" s="202" t="s">
        <v>82</v>
      </c>
      <c r="AY122" s="201" t="s">
        <v>130</v>
      </c>
      <c r="BK122" s="203">
        <f>SUM(BK123:BK124)</f>
        <v>0</v>
      </c>
    </row>
    <row r="123" s="2" customFormat="1" ht="21.75" customHeight="1">
      <c r="A123" s="40"/>
      <c r="B123" s="41"/>
      <c r="C123" s="206" t="s">
        <v>176</v>
      </c>
      <c r="D123" s="206" t="s">
        <v>134</v>
      </c>
      <c r="E123" s="207" t="s">
        <v>695</v>
      </c>
      <c r="F123" s="208" t="s">
        <v>696</v>
      </c>
      <c r="G123" s="209" t="s">
        <v>646</v>
      </c>
      <c r="H123" s="210">
        <v>1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494</v>
      </c>
      <c r="AT123" s="217" t="s">
        <v>134</v>
      </c>
      <c r="AU123" s="217" t="s">
        <v>140</v>
      </c>
      <c r="AY123" s="19" t="s">
        <v>130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494</v>
      </c>
      <c r="BM123" s="217" t="s">
        <v>353</v>
      </c>
    </row>
    <row r="124" s="2" customFormat="1" ht="16.5" customHeight="1">
      <c r="A124" s="40"/>
      <c r="B124" s="41"/>
      <c r="C124" s="206" t="s">
        <v>249</v>
      </c>
      <c r="D124" s="206" t="s">
        <v>134</v>
      </c>
      <c r="E124" s="207" t="s">
        <v>697</v>
      </c>
      <c r="F124" s="208" t="s">
        <v>698</v>
      </c>
      <c r="G124" s="209" t="s">
        <v>646</v>
      </c>
      <c r="H124" s="210">
        <v>1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494</v>
      </c>
      <c r="AT124" s="217" t="s">
        <v>134</v>
      </c>
      <c r="AU124" s="217" t="s">
        <v>140</v>
      </c>
      <c r="AY124" s="19" t="s">
        <v>130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494</v>
      </c>
      <c r="BM124" s="217" t="s">
        <v>361</v>
      </c>
    </row>
    <row r="125" s="12" customFormat="1" ht="20.88" customHeight="1">
      <c r="A125" s="12"/>
      <c r="B125" s="190"/>
      <c r="C125" s="191"/>
      <c r="D125" s="192" t="s">
        <v>71</v>
      </c>
      <c r="E125" s="204" t="s">
        <v>699</v>
      </c>
      <c r="F125" s="204" t="s">
        <v>700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P126</f>
        <v>0</v>
      </c>
      <c r="Q125" s="198"/>
      <c r="R125" s="199">
        <f>R126</f>
        <v>0</v>
      </c>
      <c r="S125" s="198"/>
      <c r="T125" s="20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80</v>
      </c>
      <c r="AT125" s="202" t="s">
        <v>71</v>
      </c>
      <c r="AU125" s="202" t="s">
        <v>82</v>
      </c>
      <c r="AY125" s="201" t="s">
        <v>130</v>
      </c>
      <c r="BK125" s="203">
        <f>BK126</f>
        <v>0</v>
      </c>
    </row>
    <row r="126" s="2" customFormat="1" ht="16.5" customHeight="1">
      <c r="A126" s="40"/>
      <c r="B126" s="41"/>
      <c r="C126" s="206" t="s">
        <v>7</v>
      </c>
      <c r="D126" s="206" t="s">
        <v>134</v>
      </c>
      <c r="E126" s="207" t="s">
        <v>701</v>
      </c>
      <c r="F126" s="208" t="s">
        <v>702</v>
      </c>
      <c r="G126" s="209" t="s">
        <v>703</v>
      </c>
      <c r="H126" s="210">
        <v>1</v>
      </c>
      <c r="I126" s="211"/>
      <c r="J126" s="212">
        <f>ROUND(I126*H126,2)</f>
        <v>0</v>
      </c>
      <c r="K126" s="208" t="s">
        <v>19</v>
      </c>
      <c r="L126" s="46"/>
      <c r="M126" s="277" t="s">
        <v>19</v>
      </c>
      <c r="N126" s="278" t="s">
        <v>43</v>
      </c>
      <c r="O126" s="279"/>
      <c r="P126" s="280">
        <f>O126*H126</f>
        <v>0</v>
      </c>
      <c r="Q126" s="280">
        <v>0</v>
      </c>
      <c r="R126" s="280">
        <f>Q126*H126</f>
        <v>0</v>
      </c>
      <c r="S126" s="280">
        <v>0</v>
      </c>
      <c r="T126" s="281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494</v>
      </c>
      <c r="AT126" s="217" t="s">
        <v>134</v>
      </c>
      <c r="AU126" s="217" t="s">
        <v>140</v>
      </c>
      <c r="AY126" s="19" t="s">
        <v>130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494</v>
      </c>
      <c r="BM126" s="217" t="s">
        <v>376</v>
      </c>
    </row>
    <row r="127" s="2" customFormat="1" ht="6.96" customHeight="1">
      <c r="A127" s="40"/>
      <c r="B127" s="61"/>
      <c r="C127" s="62"/>
      <c r="D127" s="62"/>
      <c r="E127" s="62"/>
      <c r="F127" s="62"/>
      <c r="G127" s="62"/>
      <c r="H127" s="62"/>
      <c r="I127" s="62"/>
      <c r="J127" s="62"/>
      <c r="K127" s="62"/>
      <c r="L127" s="46"/>
      <c r="M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</sheetData>
  <sheetProtection sheet="1" autoFilter="0" formatColumns="0" formatRows="0" objects="1" scenarios="1" spinCount="100000" saltValue="pZyvnpAC3Sq/G9JvhwQ1E+HCMFf7aoCJzlBPYsCYC0+7STK900zxImONfhjdNcvAiJyXEDs8JQ19JL2dMufDlQ==" hashValue="NQAQ2FlMg+RR8rHdx9CAmUCEmzoKRZ+AL6zdeEi91cB5VVKWw5PgFVONyNCoAYtRSluCuKt04NueXolx7mIrXA==" algorithmName="SHA-512" password="CEE1"/>
  <autoFilter ref="C91:K126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Jihlava - stavební úpravy původní solné haly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704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14. 9. 2021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705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ROUND((SUM(BE80:BE88)),  2)</f>
        <v>0</v>
      </c>
      <c r="G33" s="40"/>
      <c r="H33" s="40"/>
      <c r="I33" s="150">
        <v>0.20999999999999999</v>
      </c>
      <c r="J33" s="149">
        <f>ROUND(((SUM(BE80:BE88))*I33),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ROUND((SUM(BF80:BF88)),  2)</f>
        <v>0</v>
      </c>
      <c r="G34" s="40"/>
      <c r="H34" s="40"/>
      <c r="I34" s="150">
        <v>0.14999999999999999</v>
      </c>
      <c r="J34" s="149">
        <f>ROUND(((SUM(BF80:BF88))*I34),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ROUND((SUM(BG80:BG88)),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ROUND((SUM(BH80:BH88)),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ROUND((SUM(BI80:BI88)),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Jihlava - stavební úpravy původní solné haly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14. 9. 2021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přísp.org,.Kosovská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Fr.Neuwirth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706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115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Cestmistrovství Jihlava - stavební úpravy původní solné haly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Jihlava</v>
      </c>
      <c r="G74" s="42"/>
      <c r="H74" s="42"/>
      <c r="I74" s="34" t="s">
        <v>23</v>
      </c>
      <c r="J74" s="74" t="str">
        <f>IF(J12="","",J12)</f>
        <v>14. 9. 2021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4" t="s">
        <v>25</v>
      </c>
      <c r="D76" s="42"/>
      <c r="E76" s="42"/>
      <c r="F76" s="29" t="str">
        <f>E15</f>
        <v>KSÚSV, přísp.org,.Kosovská 1122/16, Jihlava 58601</v>
      </c>
      <c r="G76" s="42"/>
      <c r="H76" s="42"/>
      <c r="I76" s="34" t="s">
        <v>31</v>
      </c>
      <c r="J76" s="38" t="str">
        <f>E21</f>
        <v>Ing.Josef Slabý, Arnolec 30, Jamné 58827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>Fr.Neuwirth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116</v>
      </c>
      <c r="D79" s="182" t="s">
        <v>57</v>
      </c>
      <c r="E79" s="182" t="s">
        <v>53</v>
      </c>
      <c r="F79" s="182" t="s">
        <v>54</v>
      </c>
      <c r="G79" s="182" t="s">
        <v>117</v>
      </c>
      <c r="H79" s="182" t="s">
        <v>118</v>
      </c>
      <c r="I79" s="182" t="s">
        <v>119</v>
      </c>
      <c r="J79" s="182" t="s">
        <v>95</v>
      </c>
      <c r="K79" s="183" t="s">
        <v>120</v>
      </c>
      <c r="L79" s="184"/>
      <c r="M79" s="94" t="s">
        <v>19</v>
      </c>
      <c r="N79" s="95" t="s">
        <v>42</v>
      </c>
      <c r="O79" s="95" t="s">
        <v>121</v>
      </c>
      <c r="P79" s="95" t="s">
        <v>122</v>
      </c>
      <c r="Q79" s="95" t="s">
        <v>123</v>
      </c>
      <c r="R79" s="95" t="s">
        <v>124</v>
      </c>
      <c r="S79" s="95" t="s">
        <v>125</v>
      </c>
      <c r="T79" s="96" t="s">
        <v>126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127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71</v>
      </c>
      <c r="AU80" s="19" t="s">
        <v>96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71</v>
      </c>
      <c r="E81" s="193" t="s">
        <v>633</v>
      </c>
      <c r="F81" s="193" t="s">
        <v>87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SUM(P82:P88)</f>
        <v>0</v>
      </c>
      <c r="Q81" s="198"/>
      <c r="R81" s="199">
        <f>SUM(R82:R88)</f>
        <v>0</v>
      </c>
      <c r="S81" s="198"/>
      <c r="T81" s="200">
        <f>SUM(T82:T88)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163</v>
      </c>
      <c r="AT81" s="202" t="s">
        <v>71</v>
      </c>
      <c r="AU81" s="202" t="s">
        <v>72</v>
      </c>
      <c r="AY81" s="201" t="s">
        <v>130</v>
      </c>
      <c r="BK81" s="203">
        <f>SUM(BK82:BK88)</f>
        <v>0</v>
      </c>
    </row>
    <row r="82" s="2" customFormat="1">
      <c r="A82" s="40"/>
      <c r="B82" s="41"/>
      <c r="C82" s="206" t="s">
        <v>80</v>
      </c>
      <c r="D82" s="206" t="s">
        <v>134</v>
      </c>
      <c r="E82" s="207" t="s">
        <v>707</v>
      </c>
      <c r="F82" s="208" t="s">
        <v>708</v>
      </c>
      <c r="G82" s="209" t="s">
        <v>703</v>
      </c>
      <c r="H82" s="210">
        <v>1</v>
      </c>
      <c r="I82" s="211"/>
      <c r="J82" s="212">
        <f>ROUND(I82*H82,2)</f>
        <v>0</v>
      </c>
      <c r="K82" s="208" t="s">
        <v>709</v>
      </c>
      <c r="L82" s="46"/>
      <c r="M82" s="213" t="s">
        <v>19</v>
      </c>
      <c r="N82" s="214" t="s">
        <v>43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710</v>
      </c>
      <c r="AT82" s="217" t="s">
        <v>134</v>
      </c>
      <c r="AU82" s="217" t="s">
        <v>80</v>
      </c>
      <c r="AY82" s="19" t="s">
        <v>130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80</v>
      </c>
      <c r="BK82" s="218">
        <f>ROUND(I82*H82,2)</f>
        <v>0</v>
      </c>
      <c r="BL82" s="19" t="s">
        <v>710</v>
      </c>
      <c r="BM82" s="217" t="s">
        <v>711</v>
      </c>
    </row>
    <row r="83" s="2" customFormat="1" ht="90" customHeight="1">
      <c r="A83" s="40"/>
      <c r="B83" s="41"/>
      <c r="C83" s="206" t="s">
        <v>82</v>
      </c>
      <c r="D83" s="206" t="s">
        <v>134</v>
      </c>
      <c r="E83" s="207" t="s">
        <v>712</v>
      </c>
      <c r="F83" s="208" t="s">
        <v>713</v>
      </c>
      <c r="G83" s="209" t="s">
        <v>703</v>
      </c>
      <c r="H83" s="210">
        <v>1</v>
      </c>
      <c r="I83" s="211"/>
      <c r="J83" s="212">
        <f>ROUND(I83*H83,2)</f>
        <v>0</v>
      </c>
      <c r="K83" s="208" t="s">
        <v>709</v>
      </c>
      <c r="L83" s="46"/>
      <c r="M83" s="213" t="s">
        <v>19</v>
      </c>
      <c r="N83" s="214" t="s">
        <v>43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710</v>
      </c>
      <c r="AT83" s="217" t="s">
        <v>134</v>
      </c>
      <c r="AU83" s="217" t="s">
        <v>80</v>
      </c>
      <c r="AY83" s="19" t="s">
        <v>130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80</v>
      </c>
      <c r="BK83" s="218">
        <f>ROUND(I83*H83,2)</f>
        <v>0</v>
      </c>
      <c r="BL83" s="19" t="s">
        <v>710</v>
      </c>
      <c r="BM83" s="217" t="s">
        <v>714</v>
      </c>
    </row>
    <row r="84" s="2" customFormat="1" ht="33" customHeight="1">
      <c r="A84" s="40"/>
      <c r="B84" s="41"/>
      <c r="C84" s="206" t="s">
        <v>140</v>
      </c>
      <c r="D84" s="206" t="s">
        <v>134</v>
      </c>
      <c r="E84" s="207" t="s">
        <v>715</v>
      </c>
      <c r="F84" s="208" t="s">
        <v>716</v>
      </c>
      <c r="G84" s="209" t="s">
        <v>646</v>
      </c>
      <c r="H84" s="210">
        <v>1</v>
      </c>
      <c r="I84" s="211"/>
      <c r="J84" s="212">
        <f>ROUND(I84*H84,2)</f>
        <v>0</v>
      </c>
      <c r="K84" s="208" t="s">
        <v>709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710</v>
      </c>
      <c r="AT84" s="217" t="s">
        <v>134</v>
      </c>
      <c r="AU84" s="217" t="s">
        <v>80</v>
      </c>
      <c r="AY84" s="19" t="s">
        <v>130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710</v>
      </c>
      <c r="BM84" s="217" t="s">
        <v>717</v>
      </c>
    </row>
    <row r="85" s="2" customFormat="1">
      <c r="A85" s="40"/>
      <c r="B85" s="41"/>
      <c r="C85" s="206" t="s">
        <v>139</v>
      </c>
      <c r="D85" s="206" t="s">
        <v>134</v>
      </c>
      <c r="E85" s="207" t="s">
        <v>718</v>
      </c>
      <c r="F85" s="208" t="s">
        <v>719</v>
      </c>
      <c r="G85" s="209" t="s">
        <v>703</v>
      </c>
      <c r="H85" s="210">
        <v>1</v>
      </c>
      <c r="I85" s="211"/>
      <c r="J85" s="212">
        <f>ROUND(I85*H85,2)</f>
        <v>0</v>
      </c>
      <c r="K85" s="208" t="s">
        <v>709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710</v>
      </c>
      <c r="AT85" s="217" t="s">
        <v>134</v>
      </c>
      <c r="AU85" s="217" t="s">
        <v>80</v>
      </c>
      <c r="AY85" s="19" t="s">
        <v>130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710</v>
      </c>
      <c r="BM85" s="217" t="s">
        <v>720</v>
      </c>
    </row>
    <row r="86" s="2" customFormat="1" ht="44.25" customHeight="1">
      <c r="A86" s="40"/>
      <c r="B86" s="41"/>
      <c r="C86" s="206" t="s">
        <v>163</v>
      </c>
      <c r="D86" s="206" t="s">
        <v>134</v>
      </c>
      <c r="E86" s="207" t="s">
        <v>721</v>
      </c>
      <c r="F86" s="208" t="s">
        <v>722</v>
      </c>
      <c r="G86" s="209" t="s">
        <v>703</v>
      </c>
      <c r="H86" s="210">
        <v>1</v>
      </c>
      <c r="I86" s="211"/>
      <c r="J86" s="212">
        <f>ROUND(I86*H86,2)</f>
        <v>0</v>
      </c>
      <c r="K86" s="208" t="s">
        <v>709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710</v>
      </c>
      <c r="AT86" s="217" t="s">
        <v>134</v>
      </c>
      <c r="AU86" s="217" t="s">
        <v>80</v>
      </c>
      <c r="AY86" s="19" t="s">
        <v>130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710</v>
      </c>
      <c r="BM86" s="217" t="s">
        <v>723</v>
      </c>
    </row>
    <row r="87" s="2" customFormat="1">
      <c r="A87" s="40"/>
      <c r="B87" s="41"/>
      <c r="C87" s="206" t="s">
        <v>170</v>
      </c>
      <c r="D87" s="206" t="s">
        <v>134</v>
      </c>
      <c r="E87" s="207" t="s">
        <v>724</v>
      </c>
      <c r="F87" s="208" t="s">
        <v>725</v>
      </c>
      <c r="G87" s="209" t="s">
        <v>703</v>
      </c>
      <c r="H87" s="210">
        <v>1</v>
      </c>
      <c r="I87" s="211"/>
      <c r="J87" s="212">
        <f>ROUND(I87*H87,2)</f>
        <v>0</v>
      </c>
      <c r="K87" s="208" t="s">
        <v>709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710</v>
      </c>
      <c r="AT87" s="217" t="s">
        <v>134</v>
      </c>
      <c r="AU87" s="217" t="s">
        <v>80</v>
      </c>
      <c r="AY87" s="19" t="s">
        <v>130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710</v>
      </c>
      <c r="BM87" s="217" t="s">
        <v>726</v>
      </c>
    </row>
    <row r="88" s="2" customFormat="1" ht="16.5" customHeight="1">
      <c r="A88" s="40"/>
      <c r="B88" s="41"/>
      <c r="C88" s="206" t="s">
        <v>178</v>
      </c>
      <c r="D88" s="206" t="s">
        <v>134</v>
      </c>
      <c r="E88" s="207" t="s">
        <v>727</v>
      </c>
      <c r="F88" s="208" t="s">
        <v>728</v>
      </c>
      <c r="G88" s="209" t="s">
        <v>703</v>
      </c>
      <c r="H88" s="210">
        <v>1</v>
      </c>
      <c r="I88" s="211"/>
      <c r="J88" s="212">
        <f>ROUND(I88*H88,2)</f>
        <v>0</v>
      </c>
      <c r="K88" s="208" t="s">
        <v>709</v>
      </c>
      <c r="L88" s="46"/>
      <c r="M88" s="277" t="s">
        <v>19</v>
      </c>
      <c r="N88" s="278" t="s">
        <v>43</v>
      </c>
      <c r="O88" s="279"/>
      <c r="P88" s="280">
        <f>O88*H88</f>
        <v>0</v>
      </c>
      <c r="Q88" s="280">
        <v>0</v>
      </c>
      <c r="R88" s="280">
        <f>Q88*H88</f>
        <v>0</v>
      </c>
      <c r="S88" s="280">
        <v>0</v>
      </c>
      <c r="T88" s="281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710</v>
      </c>
      <c r="AT88" s="217" t="s">
        <v>134</v>
      </c>
      <c r="AU88" s="217" t="s">
        <v>80</v>
      </c>
      <c r="AY88" s="19" t="s">
        <v>130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710</v>
      </c>
      <c r="BM88" s="217" t="s">
        <v>729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Ex2Fgw9vEFSimCgiNbgydmUptRLfVXOutBXV5YypOzgZkpZlKoxWk7kSI57Bcuzc0AzUGKjyR+CHBEIrnytJ1Q==" hashValue="iV//CR36PrHax9vwyCbGmcDEzOun7oxVbX1m0zm7/2C7dq1QU0XxhR/rcpPniyxcR+u0Aw0bNzCH7Jm5Z/e8GA==" algorithmName="SHA-512" password="CEE1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7" customFormat="1" ht="45" customHeight="1">
      <c r="B3" s="286"/>
      <c r="C3" s="287" t="s">
        <v>730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731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732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733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734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735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736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737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738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739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740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79</v>
      </c>
      <c r="F18" s="293" t="s">
        <v>741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742</v>
      </c>
      <c r="F19" s="293" t="s">
        <v>743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744</v>
      </c>
      <c r="F20" s="293" t="s">
        <v>745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86</v>
      </c>
      <c r="F21" s="293" t="s">
        <v>87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746</v>
      </c>
      <c r="F22" s="293" t="s">
        <v>747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748</v>
      </c>
      <c r="F23" s="293" t="s">
        <v>749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750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751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752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753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754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755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756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757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758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116</v>
      </c>
      <c r="F36" s="293"/>
      <c r="G36" s="293" t="s">
        <v>759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760</v>
      </c>
      <c r="F37" s="293"/>
      <c r="G37" s="293" t="s">
        <v>761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53</v>
      </c>
      <c r="F38" s="293"/>
      <c r="G38" s="293" t="s">
        <v>762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54</v>
      </c>
      <c r="F39" s="293"/>
      <c r="G39" s="293" t="s">
        <v>763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117</v>
      </c>
      <c r="F40" s="293"/>
      <c r="G40" s="293" t="s">
        <v>764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118</v>
      </c>
      <c r="F41" s="293"/>
      <c r="G41" s="293" t="s">
        <v>765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766</v>
      </c>
      <c r="F42" s="293"/>
      <c r="G42" s="293" t="s">
        <v>767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768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769</v>
      </c>
      <c r="F44" s="293"/>
      <c r="G44" s="293" t="s">
        <v>770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120</v>
      </c>
      <c r="F45" s="293"/>
      <c r="G45" s="293" t="s">
        <v>771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772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773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774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775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776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777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778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779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780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781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782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783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784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785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786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787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788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789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790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791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792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793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794</v>
      </c>
      <c r="D76" s="311"/>
      <c r="E76" s="311"/>
      <c r="F76" s="311" t="s">
        <v>795</v>
      </c>
      <c r="G76" s="312"/>
      <c r="H76" s="311" t="s">
        <v>54</v>
      </c>
      <c r="I76" s="311" t="s">
        <v>57</v>
      </c>
      <c r="J76" s="311" t="s">
        <v>796</v>
      </c>
      <c r="K76" s="310"/>
    </row>
    <row r="77" s="1" customFormat="1" ht="17.25" customHeight="1">
      <c r="B77" s="308"/>
      <c r="C77" s="313" t="s">
        <v>797</v>
      </c>
      <c r="D77" s="313"/>
      <c r="E77" s="313"/>
      <c r="F77" s="314" t="s">
        <v>798</v>
      </c>
      <c r="G77" s="315"/>
      <c r="H77" s="313"/>
      <c r="I77" s="313"/>
      <c r="J77" s="313" t="s">
        <v>799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53</v>
      </c>
      <c r="D79" s="318"/>
      <c r="E79" s="318"/>
      <c r="F79" s="319" t="s">
        <v>800</v>
      </c>
      <c r="G79" s="320"/>
      <c r="H79" s="296" t="s">
        <v>801</v>
      </c>
      <c r="I79" s="296" t="s">
        <v>802</v>
      </c>
      <c r="J79" s="296">
        <v>20</v>
      </c>
      <c r="K79" s="310"/>
    </row>
    <row r="80" s="1" customFormat="1" ht="15" customHeight="1">
      <c r="B80" s="308"/>
      <c r="C80" s="296" t="s">
        <v>803</v>
      </c>
      <c r="D80" s="296"/>
      <c r="E80" s="296"/>
      <c r="F80" s="319" t="s">
        <v>800</v>
      </c>
      <c r="G80" s="320"/>
      <c r="H80" s="296" t="s">
        <v>804</v>
      </c>
      <c r="I80" s="296" t="s">
        <v>802</v>
      </c>
      <c r="J80" s="296">
        <v>120</v>
      </c>
      <c r="K80" s="310"/>
    </row>
    <row r="81" s="1" customFormat="1" ht="15" customHeight="1">
      <c r="B81" s="321"/>
      <c r="C81" s="296" t="s">
        <v>805</v>
      </c>
      <c r="D81" s="296"/>
      <c r="E81" s="296"/>
      <c r="F81" s="319" t="s">
        <v>806</v>
      </c>
      <c r="G81" s="320"/>
      <c r="H81" s="296" t="s">
        <v>807</v>
      </c>
      <c r="I81" s="296" t="s">
        <v>802</v>
      </c>
      <c r="J81" s="296">
        <v>50</v>
      </c>
      <c r="K81" s="310"/>
    </row>
    <row r="82" s="1" customFormat="1" ht="15" customHeight="1">
      <c r="B82" s="321"/>
      <c r="C82" s="296" t="s">
        <v>808</v>
      </c>
      <c r="D82" s="296"/>
      <c r="E82" s="296"/>
      <c r="F82" s="319" t="s">
        <v>800</v>
      </c>
      <c r="G82" s="320"/>
      <c r="H82" s="296" t="s">
        <v>809</v>
      </c>
      <c r="I82" s="296" t="s">
        <v>810</v>
      </c>
      <c r="J82" s="296"/>
      <c r="K82" s="310"/>
    </row>
    <row r="83" s="1" customFormat="1" ht="15" customHeight="1">
      <c r="B83" s="321"/>
      <c r="C83" s="322" t="s">
        <v>811</v>
      </c>
      <c r="D83" s="322"/>
      <c r="E83" s="322"/>
      <c r="F83" s="323" t="s">
        <v>806</v>
      </c>
      <c r="G83" s="322"/>
      <c r="H83" s="322" t="s">
        <v>812</v>
      </c>
      <c r="I83" s="322" t="s">
        <v>802</v>
      </c>
      <c r="J83" s="322">
        <v>15</v>
      </c>
      <c r="K83" s="310"/>
    </row>
    <row r="84" s="1" customFormat="1" ht="15" customHeight="1">
      <c r="B84" s="321"/>
      <c r="C84" s="322" t="s">
        <v>813</v>
      </c>
      <c r="D84" s="322"/>
      <c r="E84" s="322"/>
      <c r="F84" s="323" t="s">
        <v>806</v>
      </c>
      <c r="G84" s="322"/>
      <c r="H84" s="322" t="s">
        <v>814</v>
      </c>
      <c r="I84" s="322" t="s">
        <v>802</v>
      </c>
      <c r="J84" s="322">
        <v>15</v>
      </c>
      <c r="K84" s="310"/>
    </row>
    <row r="85" s="1" customFormat="1" ht="15" customHeight="1">
      <c r="B85" s="321"/>
      <c r="C85" s="322" t="s">
        <v>815</v>
      </c>
      <c r="D85" s="322"/>
      <c r="E85" s="322"/>
      <c r="F85" s="323" t="s">
        <v>806</v>
      </c>
      <c r="G85" s="322"/>
      <c r="H85" s="322" t="s">
        <v>816</v>
      </c>
      <c r="I85" s="322" t="s">
        <v>802</v>
      </c>
      <c r="J85" s="322">
        <v>20</v>
      </c>
      <c r="K85" s="310"/>
    </row>
    <row r="86" s="1" customFormat="1" ht="15" customHeight="1">
      <c r="B86" s="321"/>
      <c r="C86" s="322" t="s">
        <v>817</v>
      </c>
      <c r="D86" s="322"/>
      <c r="E86" s="322"/>
      <c r="F86" s="323" t="s">
        <v>806</v>
      </c>
      <c r="G86" s="322"/>
      <c r="H86" s="322" t="s">
        <v>818</v>
      </c>
      <c r="I86" s="322" t="s">
        <v>802</v>
      </c>
      <c r="J86" s="322">
        <v>20</v>
      </c>
      <c r="K86" s="310"/>
    </row>
    <row r="87" s="1" customFormat="1" ht="15" customHeight="1">
      <c r="B87" s="321"/>
      <c r="C87" s="296" t="s">
        <v>819</v>
      </c>
      <c r="D87" s="296"/>
      <c r="E87" s="296"/>
      <c r="F87" s="319" t="s">
        <v>806</v>
      </c>
      <c r="G87" s="320"/>
      <c r="H87" s="296" t="s">
        <v>820</v>
      </c>
      <c r="I87" s="296" t="s">
        <v>802</v>
      </c>
      <c r="J87" s="296">
        <v>50</v>
      </c>
      <c r="K87" s="310"/>
    </row>
    <row r="88" s="1" customFormat="1" ht="15" customHeight="1">
      <c r="B88" s="321"/>
      <c r="C88" s="296" t="s">
        <v>821</v>
      </c>
      <c r="D88" s="296"/>
      <c r="E88" s="296"/>
      <c r="F88" s="319" t="s">
        <v>806</v>
      </c>
      <c r="G88" s="320"/>
      <c r="H88" s="296" t="s">
        <v>822</v>
      </c>
      <c r="I88" s="296" t="s">
        <v>802</v>
      </c>
      <c r="J88" s="296">
        <v>20</v>
      </c>
      <c r="K88" s="310"/>
    </row>
    <row r="89" s="1" customFormat="1" ht="15" customHeight="1">
      <c r="B89" s="321"/>
      <c r="C89" s="296" t="s">
        <v>823</v>
      </c>
      <c r="D89" s="296"/>
      <c r="E89" s="296"/>
      <c r="F89" s="319" t="s">
        <v>806</v>
      </c>
      <c r="G89" s="320"/>
      <c r="H89" s="296" t="s">
        <v>824</v>
      </c>
      <c r="I89" s="296" t="s">
        <v>802</v>
      </c>
      <c r="J89" s="296">
        <v>20</v>
      </c>
      <c r="K89" s="310"/>
    </row>
    <row r="90" s="1" customFormat="1" ht="15" customHeight="1">
      <c r="B90" s="321"/>
      <c r="C90" s="296" t="s">
        <v>825</v>
      </c>
      <c r="D90" s="296"/>
      <c r="E90" s="296"/>
      <c r="F90" s="319" t="s">
        <v>806</v>
      </c>
      <c r="G90" s="320"/>
      <c r="H90" s="296" t="s">
        <v>826</v>
      </c>
      <c r="I90" s="296" t="s">
        <v>802</v>
      </c>
      <c r="J90" s="296">
        <v>50</v>
      </c>
      <c r="K90" s="310"/>
    </row>
    <row r="91" s="1" customFormat="1" ht="15" customHeight="1">
      <c r="B91" s="321"/>
      <c r="C91" s="296" t="s">
        <v>827</v>
      </c>
      <c r="D91" s="296"/>
      <c r="E91" s="296"/>
      <c r="F91" s="319" t="s">
        <v>806</v>
      </c>
      <c r="G91" s="320"/>
      <c r="H91" s="296" t="s">
        <v>827</v>
      </c>
      <c r="I91" s="296" t="s">
        <v>802</v>
      </c>
      <c r="J91" s="296">
        <v>50</v>
      </c>
      <c r="K91" s="310"/>
    </row>
    <row r="92" s="1" customFormat="1" ht="15" customHeight="1">
      <c r="B92" s="321"/>
      <c r="C92" s="296" t="s">
        <v>828</v>
      </c>
      <c r="D92" s="296"/>
      <c r="E92" s="296"/>
      <c r="F92" s="319" t="s">
        <v>806</v>
      </c>
      <c r="G92" s="320"/>
      <c r="H92" s="296" t="s">
        <v>829</v>
      </c>
      <c r="I92" s="296" t="s">
        <v>802</v>
      </c>
      <c r="J92" s="296">
        <v>255</v>
      </c>
      <c r="K92" s="310"/>
    </row>
    <row r="93" s="1" customFormat="1" ht="15" customHeight="1">
      <c r="B93" s="321"/>
      <c r="C93" s="296" t="s">
        <v>830</v>
      </c>
      <c r="D93" s="296"/>
      <c r="E93" s="296"/>
      <c r="F93" s="319" t="s">
        <v>800</v>
      </c>
      <c r="G93" s="320"/>
      <c r="H93" s="296" t="s">
        <v>831</v>
      </c>
      <c r="I93" s="296" t="s">
        <v>832</v>
      </c>
      <c r="J93" s="296"/>
      <c r="K93" s="310"/>
    </row>
    <row r="94" s="1" customFormat="1" ht="15" customHeight="1">
      <c r="B94" s="321"/>
      <c r="C94" s="296" t="s">
        <v>833</v>
      </c>
      <c r="D94" s="296"/>
      <c r="E94" s="296"/>
      <c r="F94" s="319" t="s">
        <v>800</v>
      </c>
      <c r="G94" s="320"/>
      <c r="H94" s="296" t="s">
        <v>834</v>
      </c>
      <c r="I94" s="296" t="s">
        <v>835</v>
      </c>
      <c r="J94" s="296"/>
      <c r="K94" s="310"/>
    </row>
    <row r="95" s="1" customFormat="1" ht="15" customHeight="1">
      <c r="B95" s="321"/>
      <c r="C95" s="296" t="s">
        <v>836</v>
      </c>
      <c r="D95" s="296"/>
      <c r="E95" s="296"/>
      <c r="F95" s="319" t="s">
        <v>800</v>
      </c>
      <c r="G95" s="320"/>
      <c r="H95" s="296" t="s">
        <v>836</v>
      </c>
      <c r="I95" s="296" t="s">
        <v>835</v>
      </c>
      <c r="J95" s="296"/>
      <c r="K95" s="310"/>
    </row>
    <row r="96" s="1" customFormat="1" ht="15" customHeight="1">
      <c r="B96" s="321"/>
      <c r="C96" s="296" t="s">
        <v>38</v>
      </c>
      <c r="D96" s="296"/>
      <c r="E96" s="296"/>
      <c r="F96" s="319" t="s">
        <v>800</v>
      </c>
      <c r="G96" s="320"/>
      <c r="H96" s="296" t="s">
        <v>837</v>
      </c>
      <c r="I96" s="296" t="s">
        <v>835</v>
      </c>
      <c r="J96" s="296"/>
      <c r="K96" s="310"/>
    </row>
    <row r="97" s="1" customFormat="1" ht="15" customHeight="1">
      <c r="B97" s="321"/>
      <c r="C97" s="296" t="s">
        <v>48</v>
      </c>
      <c r="D97" s="296"/>
      <c r="E97" s="296"/>
      <c r="F97" s="319" t="s">
        <v>800</v>
      </c>
      <c r="G97" s="320"/>
      <c r="H97" s="296" t="s">
        <v>838</v>
      </c>
      <c r="I97" s="296" t="s">
        <v>835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839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794</v>
      </c>
      <c r="D103" s="311"/>
      <c r="E103" s="311"/>
      <c r="F103" s="311" t="s">
        <v>795</v>
      </c>
      <c r="G103" s="312"/>
      <c r="H103" s="311" t="s">
        <v>54</v>
      </c>
      <c r="I103" s="311" t="s">
        <v>57</v>
      </c>
      <c r="J103" s="311" t="s">
        <v>796</v>
      </c>
      <c r="K103" s="310"/>
    </row>
    <row r="104" s="1" customFormat="1" ht="17.25" customHeight="1">
      <c r="B104" s="308"/>
      <c r="C104" s="313" t="s">
        <v>797</v>
      </c>
      <c r="D104" s="313"/>
      <c r="E104" s="313"/>
      <c r="F104" s="314" t="s">
        <v>798</v>
      </c>
      <c r="G104" s="315"/>
      <c r="H104" s="313"/>
      <c r="I104" s="313"/>
      <c r="J104" s="313" t="s">
        <v>799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53</v>
      </c>
      <c r="D106" s="318"/>
      <c r="E106" s="318"/>
      <c r="F106" s="319" t="s">
        <v>800</v>
      </c>
      <c r="G106" s="296"/>
      <c r="H106" s="296" t="s">
        <v>840</v>
      </c>
      <c r="I106" s="296" t="s">
        <v>802</v>
      </c>
      <c r="J106" s="296">
        <v>20</v>
      </c>
      <c r="K106" s="310"/>
    </row>
    <row r="107" s="1" customFormat="1" ht="15" customHeight="1">
      <c r="B107" s="308"/>
      <c r="C107" s="296" t="s">
        <v>803</v>
      </c>
      <c r="D107" s="296"/>
      <c r="E107" s="296"/>
      <c r="F107" s="319" t="s">
        <v>800</v>
      </c>
      <c r="G107" s="296"/>
      <c r="H107" s="296" t="s">
        <v>840</v>
      </c>
      <c r="I107" s="296" t="s">
        <v>802</v>
      </c>
      <c r="J107" s="296">
        <v>120</v>
      </c>
      <c r="K107" s="310"/>
    </row>
    <row r="108" s="1" customFormat="1" ht="15" customHeight="1">
      <c r="B108" s="321"/>
      <c r="C108" s="296" t="s">
        <v>805</v>
      </c>
      <c r="D108" s="296"/>
      <c r="E108" s="296"/>
      <c r="F108" s="319" t="s">
        <v>806</v>
      </c>
      <c r="G108" s="296"/>
      <c r="H108" s="296" t="s">
        <v>840</v>
      </c>
      <c r="I108" s="296" t="s">
        <v>802</v>
      </c>
      <c r="J108" s="296">
        <v>50</v>
      </c>
      <c r="K108" s="310"/>
    </row>
    <row r="109" s="1" customFormat="1" ht="15" customHeight="1">
      <c r="B109" s="321"/>
      <c r="C109" s="296" t="s">
        <v>808</v>
      </c>
      <c r="D109" s="296"/>
      <c r="E109" s="296"/>
      <c r="F109" s="319" t="s">
        <v>800</v>
      </c>
      <c r="G109" s="296"/>
      <c r="H109" s="296" t="s">
        <v>840</v>
      </c>
      <c r="I109" s="296" t="s">
        <v>810</v>
      </c>
      <c r="J109" s="296"/>
      <c r="K109" s="310"/>
    </row>
    <row r="110" s="1" customFormat="1" ht="15" customHeight="1">
      <c r="B110" s="321"/>
      <c r="C110" s="296" t="s">
        <v>819</v>
      </c>
      <c r="D110" s="296"/>
      <c r="E110" s="296"/>
      <c r="F110" s="319" t="s">
        <v>806</v>
      </c>
      <c r="G110" s="296"/>
      <c r="H110" s="296" t="s">
        <v>840</v>
      </c>
      <c r="I110" s="296" t="s">
        <v>802</v>
      </c>
      <c r="J110" s="296">
        <v>50</v>
      </c>
      <c r="K110" s="310"/>
    </row>
    <row r="111" s="1" customFormat="1" ht="15" customHeight="1">
      <c r="B111" s="321"/>
      <c r="C111" s="296" t="s">
        <v>827</v>
      </c>
      <c r="D111" s="296"/>
      <c r="E111" s="296"/>
      <c r="F111" s="319" t="s">
        <v>806</v>
      </c>
      <c r="G111" s="296"/>
      <c r="H111" s="296" t="s">
        <v>840</v>
      </c>
      <c r="I111" s="296" t="s">
        <v>802</v>
      </c>
      <c r="J111" s="296">
        <v>50</v>
      </c>
      <c r="K111" s="310"/>
    </row>
    <row r="112" s="1" customFormat="1" ht="15" customHeight="1">
      <c r="B112" s="321"/>
      <c r="C112" s="296" t="s">
        <v>825</v>
      </c>
      <c r="D112" s="296"/>
      <c r="E112" s="296"/>
      <c r="F112" s="319" t="s">
        <v>806</v>
      </c>
      <c r="G112" s="296"/>
      <c r="H112" s="296" t="s">
        <v>840</v>
      </c>
      <c r="I112" s="296" t="s">
        <v>802</v>
      </c>
      <c r="J112" s="296">
        <v>50</v>
      </c>
      <c r="K112" s="310"/>
    </row>
    <row r="113" s="1" customFormat="1" ht="15" customHeight="1">
      <c r="B113" s="321"/>
      <c r="C113" s="296" t="s">
        <v>53</v>
      </c>
      <c r="D113" s="296"/>
      <c r="E113" s="296"/>
      <c r="F113" s="319" t="s">
        <v>800</v>
      </c>
      <c r="G113" s="296"/>
      <c r="H113" s="296" t="s">
        <v>841</v>
      </c>
      <c r="I113" s="296" t="s">
        <v>802</v>
      </c>
      <c r="J113" s="296">
        <v>20</v>
      </c>
      <c r="K113" s="310"/>
    </row>
    <row r="114" s="1" customFormat="1" ht="15" customHeight="1">
      <c r="B114" s="321"/>
      <c r="C114" s="296" t="s">
        <v>842</v>
      </c>
      <c r="D114" s="296"/>
      <c r="E114" s="296"/>
      <c r="F114" s="319" t="s">
        <v>800</v>
      </c>
      <c r="G114" s="296"/>
      <c r="H114" s="296" t="s">
        <v>843</v>
      </c>
      <c r="I114" s="296" t="s">
        <v>802</v>
      </c>
      <c r="J114" s="296">
        <v>120</v>
      </c>
      <c r="K114" s="310"/>
    </row>
    <row r="115" s="1" customFormat="1" ht="15" customHeight="1">
      <c r="B115" s="321"/>
      <c r="C115" s="296" t="s">
        <v>38</v>
      </c>
      <c r="D115" s="296"/>
      <c r="E115" s="296"/>
      <c r="F115" s="319" t="s">
        <v>800</v>
      </c>
      <c r="G115" s="296"/>
      <c r="H115" s="296" t="s">
        <v>844</v>
      </c>
      <c r="I115" s="296" t="s">
        <v>835</v>
      </c>
      <c r="J115" s="296"/>
      <c r="K115" s="310"/>
    </row>
    <row r="116" s="1" customFormat="1" ht="15" customHeight="1">
      <c r="B116" s="321"/>
      <c r="C116" s="296" t="s">
        <v>48</v>
      </c>
      <c r="D116" s="296"/>
      <c r="E116" s="296"/>
      <c r="F116" s="319" t="s">
        <v>800</v>
      </c>
      <c r="G116" s="296"/>
      <c r="H116" s="296" t="s">
        <v>845</v>
      </c>
      <c r="I116" s="296" t="s">
        <v>835</v>
      </c>
      <c r="J116" s="296"/>
      <c r="K116" s="310"/>
    </row>
    <row r="117" s="1" customFormat="1" ht="15" customHeight="1">
      <c r="B117" s="321"/>
      <c r="C117" s="296" t="s">
        <v>57</v>
      </c>
      <c r="D117" s="296"/>
      <c r="E117" s="296"/>
      <c r="F117" s="319" t="s">
        <v>800</v>
      </c>
      <c r="G117" s="296"/>
      <c r="H117" s="296" t="s">
        <v>846</v>
      </c>
      <c r="I117" s="296" t="s">
        <v>847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848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794</v>
      </c>
      <c r="D123" s="311"/>
      <c r="E123" s="311"/>
      <c r="F123" s="311" t="s">
        <v>795</v>
      </c>
      <c r="G123" s="312"/>
      <c r="H123" s="311" t="s">
        <v>54</v>
      </c>
      <c r="I123" s="311" t="s">
        <v>57</v>
      </c>
      <c r="J123" s="311" t="s">
        <v>796</v>
      </c>
      <c r="K123" s="340"/>
    </row>
    <row r="124" s="1" customFormat="1" ht="17.25" customHeight="1">
      <c r="B124" s="339"/>
      <c r="C124" s="313" t="s">
        <v>797</v>
      </c>
      <c r="D124" s="313"/>
      <c r="E124" s="313"/>
      <c r="F124" s="314" t="s">
        <v>798</v>
      </c>
      <c r="G124" s="315"/>
      <c r="H124" s="313"/>
      <c r="I124" s="313"/>
      <c r="J124" s="313" t="s">
        <v>799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803</v>
      </c>
      <c r="D126" s="318"/>
      <c r="E126" s="318"/>
      <c r="F126" s="319" t="s">
        <v>800</v>
      </c>
      <c r="G126" s="296"/>
      <c r="H126" s="296" t="s">
        <v>840</v>
      </c>
      <c r="I126" s="296" t="s">
        <v>802</v>
      </c>
      <c r="J126" s="296">
        <v>120</v>
      </c>
      <c r="K126" s="344"/>
    </row>
    <row r="127" s="1" customFormat="1" ht="15" customHeight="1">
      <c r="B127" s="341"/>
      <c r="C127" s="296" t="s">
        <v>849</v>
      </c>
      <c r="D127" s="296"/>
      <c r="E127" s="296"/>
      <c r="F127" s="319" t="s">
        <v>800</v>
      </c>
      <c r="G127" s="296"/>
      <c r="H127" s="296" t="s">
        <v>850</v>
      </c>
      <c r="I127" s="296" t="s">
        <v>802</v>
      </c>
      <c r="J127" s="296" t="s">
        <v>851</v>
      </c>
      <c r="K127" s="344"/>
    </row>
    <row r="128" s="1" customFormat="1" ht="15" customHeight="1">
      <c r="B128" s="341"/>
      <c r="C128" s="296" t="s">
        <v>748</v>
      </c>
      <c r="D128" s="296"/>
      <c r="E128" s="296"/>
      <c r="F128" s="319" t="s">
        <v>800</v>
      </c>
      <c r="G128" s="296"/>
      <c r="H128" s="296" t="s">
        <v>852</v>
      </c>
      <c r="I128" s="296" t="s">
        <v>802</v>
      </c>
      <c r="J128" s="296" t="s">
        <v>851</v>
      </c>
      <c r="K128" s="344"/>
    </row>
    <row r="129" s="1" customFormat="1" ht="15" customHeight="1">
      <c r="B129" s="341"/>
      <c r="C129" s="296" t="s">
        <v>811</v>
      </c>
      <c r="D129" s="296"/>
      <c r="E129" s="296"/>
      <c r="F129" s="319" t="s">
        <v>806</v>
      </c>
      <c r="G129" s="296"/>
      <c r="H129" s="296" t="s">
        <v>812</v>
      </c>
      <c r="I129" s="296" t="s">
        <v>802</v>
      </c>
      <c r="J129" s="296">
        <v>15</v>
      </c>
      <c r="K129" s="344"/>
    </row>
    <row r="130" s="1" customFormat="1" ht="15" customHeight="1">
      <c r="B130" s="341"/>
      <c r="C130" s="322" t="s">
        <v>813</v>
      </c>
      <c r="D130" s="322"/>
      <c r="E130" s="322"/>
      <c r="F130" s="323" t="s">
        <v>806</v>
      </c>
      <c r="G130" s="322"/>
      <c r="H130" s="322" t="s">
        <v>814</v>
      </c>
      <c r="I130" s="322" t="s">
        <v>802</v>
      </c>
      <c r="J130" s="322">
        <v>15</v>
      </c>
      <c r="K130" s="344"/>
    </row>
    <row r="131" s="1" customFormat="1" ht="15" customHeight="1">
      <c r="B131" s="341"/>
      <c r="C131" s="322" t="s">
        <v>815</v>
      </c>
      <c r="D131" s="322"/>
      <c r="E131" s="322"/>
      <c r="F131" s="323" t="s">
        <v>806</v>
      </c>
      <c r="G131" s="322"/>
      <c r="H131" s="322" t="s">
        <v>816</v>
      </c>
      <c r="I131" s="322" t="s">
        <v>802</v>
      </c>
      <c r="J131" s="322">
        <v>20</v>
      </c>
      <c r="K131" s="344"/>
    </row>
    <row r="132" s="1" customFormat="1" ht="15" customHeight="1">
      <c r="B132" s="341"/>
      <c r="C132" s="322" t="s">
        <v>817</v>
      </c>
      <c r="D132" s="322"/>
      <c r="E132" s="322"/>
      <c r="F132" s="323" t="s">
        <v>806</v>
      </c>
      <c r="G132" s="322"/>
      <c r="H132" s="322" t="s">
        <v>818</v>
      </c>
      <c r="I132" s="322" t="s">
        <v>802</v>
      </c>
      <c r="J132" s="322">
        <v>20</v>
      </c>
      <c r="K132" s="344"/>
    </row>
    <row r="133" s="1" customFormat="1" ht="15" customHeight="1">
      <c r="B133" s="341"/>
      <c r="C133" s="296" t="s">
        <v>805</v>
      </c>
      <c r="D133" s="296"/>
      <c r="E133" s="296"/>
      <c r="F133" s="319" t="s">
        <v>806</v>
      </c>
      <c r="G133" s="296"/>
      <c r="H133" s="296" t="s">
        <v>840</v>
      </c>
      <c r="I133" s="296" t="s">
        <v>802</v>
      </c>
      <c r="J133" s="296">
        <v>50</v>
      </c>
      <c r="K133" s="344"/>
    </row>
    <row r="134" s="1" customFormat="1" ht="15" customHeight="1">
      <c r="B134" s="341"/>
      <c r="C134" s="296" t="s">
        <v>819</v>
      </c>
      <c r="D134" s="296"/>
      <c r="E134" s="296"/>
      <c r="F134" s="319" t="s">
        <v>806</v>
      </c>
      <c r="G134" s="296"/>
      <c r="H134" s="296" t="s">
        <v>840</v>
      </c>
      <c r="I134" s="296" t="s">
        <v>802</v>
      </c>
      <c r="J134" s="296">
        <v>50</v>
      </c>
      <c r="K134" s="344"/>
    </row>
    <row r="135" s="1" customFormat="1" ht="15" customHeight="1">
      <c r="B135" s="341"/>
      <c r="C135" s="296" t="s">
        <v>825</v>
      </c>
      <c r="D135" s="296"/>
      <c r="E135" s="296"/>
      <c r="F135" s="319" t="s">
        <v>806</v>
      </c>
      <c r="G135" s="296"/>
      <c r="H135" s="296" t="s">
        <v>840</v>
      </c>
      <c r="I135" s="296" t="s">
        <v>802</v>
      </c>
      <c r="J135" s="296">
        <v>50</v>
      </c>
      <c r="K135" s="344"/>
    </row>
    <row r="136" s="1" customFormat="1" ht="15" customHeight="1">
      <c r="B136" s="341"/>
      <c r="C136" s="296" t="s">
        <v>827</v>
      </c>
      <c r="D136" s="296"/>
      <c r="E136" s="296"/>
      <c r="F136" s="319" t="s">
        <v>806</v>
      </c>
      <c r="G136" s="296"/>
      <c r="H136" s="296" t="s">
        <v>840</v>
      </c>
      <c r="I136" s="296" t="s">
        <v>802</v>
      </c>
      <c r="J136" s="296">
        <v>50</v>
      </c>
      <c r="K136" s="344"/>
    </row>
    <row r="137" s="1" customFormat="1" ht="15" customHeight="1">
      <c r="B137" s="341"/>
      <c r="C137" s="296" t="s">
        <v>828</v>
      </c>
      <c r="D137" s="296"/>
      <c r="E137" s="296"/>
      <c r="F137" s="319" t="s">
        <v>806</v>
      </c>
      <c r="G137" s="296"/>
      <c r="H137" s="296" t="s">
        <v>853</v>
      </c>
      <c r="I137" s="296" t="s">
        <v>802</v>
      </c>
      <c r="J137" s="296">
        <v>255</v>
      </c>
      <c r="K137" s="344"/>
    </row>
    <row r="138" s="1" customFormat="1" ht="15" customHeight="1">
      <c r="B138" s="341"/>
      <c r="C138" s="296" t="s">
        <v>830</v>
      </c>
      <c r="D138" s="296"/>
      <c r="E138" s="296"/>
      <c r="F138" s="319" t="s">
        <v>800</v>
      </c>
      <c r="G138" s="296"/>
      <c r="H138" s="296" t="s">
        <v>854</v>
      </c>
      <c r="I138" s="296" t="s">
        <v>832</v>
      </c>
      <c r="J138" s="296"/>
      <c r="K138" s="344"/>
    </row>
    <row r="139" s="1" customFormat="1" ht="15" customHeight="1">
      <c r="B139" s="341"/>
      <c r="C139" s="296" t="s">
        <v>833</v>
      </c>
      <c r="D139" s="296"/>
      <c r="E139" s="296"/>
      <c r="F139" s="319" t="s">
        <v>800</v>
      </c>
      <c r="G139" s="296"/>
      <c r="H139" s="296" t="s">
        <v>855</v>
      </c>
      <c r="I139" s="296" t="s">
        <v>835</v>
      </c>
      <c r="J139" s="296"/>
      <c r="K139" s="344"/>
    </row>
    <row r="140" s="1" customFormat="1" ht="15" customHeight="1">
      <c r="B140" s="341"/>
      <c r="C140" s="296" t="s">
        <v>836</v>
      </c>
      <c r="D140" s="296"/>
      <c r="E140" s="296"/>
      <c r="F140" s="319" t="s">
        <v>800</v>
      </c>
      <c r="G140" s="296"/>
      <c r="H140" s="296" t="s">
        <v>836</v>
      </c>
      <c r="I140" s="296" t="s">
        <v>835</v>
      </c>
      <c r="J140" s="296"/>
      <c r="K140" s="344"/>
    </row>
    <row r="141" s="1" customFormat="1" ht="15" customHeight="1">
      <c r="B141" s="341"/>
      <c r="C141" s="296" t="s">
        <v>38</v>
      </c>
      <c r="D141" s="296"/>
      <c r="E141" s="296"/>
      <c r="F141" s="319" t="s">
        <v>800</v>
      </c>
      <c r="G141" s="296"/>
      <c r="H141" s="296" t="s">
        <v>856</v>
      </c>
      <c r="I141" s="296" t="s">
        <v>835</v>
      </c>
      <c r="J141" s="296"/>
      <c r="K141" s="344"/>
    </row>
    <row r="142" s="1" customFormat="1" ht="15" customHeight="1">
      <c r="B142" s="341"/>
      <c r="C142" s="296" t="s">
        <v>857</v>
      </c>
      <c r="D142" s="296"/>
      <c r="E142" s="296"/>
      <c r="F142" s="319" t="s">
        <v>800</v>
      </c>
      <c r="G142" s="296"/>
      <c r="H142" s="296" t="s">
        <v>858</v>
      </c>
      <c r="I142" s="296" t="s">
        <v>835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859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794</v>
      </c>
      <c r="D148" s="311"/>
      <c r="E148" s="311"/>
      <c r="F148" s="311" t="s">
        <v>795</v>
      </c>
      <c r="G148" s="312"/>
      <c r="H148" s="311" t="s">
        <v>54</v>
      </c>
      <c r="I148" s="311" t="s">
        <v>57</v>
      </c>
      <c r="J148" s="311" t="s">
        <v>796</v>
      </c>
      <c r="K148" s="310"/>
    </row>
    <row r="149" s="1" customFormat="1" ht="17.25" customHeight="1">
      <c r="B149" s="308"/>
      <c r="C149" s="313" t="s">
        <v>797</v>
      </c>
      <c r="D149" s="313"/>
      <c r="E149" s="313"/>
      <c r="F149" s="314" t="s">
        <v>798</v>
      </c>
      <c r="G149" s="315"/>
      <c r="H149" s="313"/>
      <c r="I149" s="313"/>
      <c r="J149" s="313" t="s">
        <v>799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803</v>
      </c>
      <c r="D151" s="296"/>
      <c r="E151" s="296"/>
      <c r="F151" s="349" t="s">
        <v>800</v>
      </c>
      <c r="G151" s="296"/>
      <c r="H151" s="348" t="s">
        <v>840</v>
      </c>
      <c r="I151" s="348" t="s">
        <v>802</v>
      </c>
      <c r="J151" s="348">
        <v>120</v>
      </c>
      <c r="K151" s="344"/>
    </row>
    <row r="152" s="1" customFormat="1" ht="15" customHeight="1">
      <c r="B152" s="321"/>
      <c r="C152" s="348" t="s">
        <v>849</v>
      </c>
      <c r="D152" s="296"/>
      <c r="E152" s="296"/>
      <c r="F152" s="349" t="s">
        <v>800</v>
      </c>
      <c r="G152" s="296"/>
      <c r="H152" s="348" t="s">
        <v>860</v>
      </c>
      <c r="I152" s="348" t="s">
        <v>802</v>
      </c>
      <c r="J152" s="348" t="s">
        <v>851</v>
      </c>
      <c r="K152" s="344"/>
    </row>
    <row r="153" s="1" customFormat="1" ht="15" customHeight="1">
      <c r="B153" s="321"/>
      <c r="C153" s="348" t="s">
        <v>748</v>
      </c>
      <c r="D153" s="296"/>
      <c r="E153" s="296"/>
      <c r="F153" s="349" t="s">
        <v>800</v>
      </c>
      <c r="G153" s="296"/>
      <c r="H153" s="348" t="s">
        <v>861</v>
      </c>
      <c r="I153" s="348" t="s">
        <v>802</v>
      </c>
      <c r="J153" s="348" t="s">
        <v>851</v>
      </c>
      <c r="K153" s="344"/>
    </row>
    <row r="154" s="1" customFormat="1" ht="15" customHeight="1">
      <c r="B154" s="321"/>
      <c r="C154" s="348" t="s">
        <v>805</v>
      </c>
      <c r="D154" s="296"/>
      <c r="E154" s="296"/>
      <c r="F154" s="349" t="s">
        <v>806</v>
      </c>
      <c r="G154" s="296"/>
      <c r="H154" s="348" t="s">
        <v>840</v>
      </c>
      <c r="I154" s="348" t="s">
        <v>802</v>
      </c>
      <c r="J154" s="348">
        <v>50</v>
      </c>
      <c r="K154" s="344"/>
    </row>
    <row r="155" s="1" customFormat="1" ht="15" customHeight="1">
      <c r="B155" s="321"/>
      <c r="C155" s="348" t="s">
        <v>808</v>
      </c>
      <c r="D155" s="296"/>
      <c r="E155" s="296"/>
      <c r="F155" s="349" t="s">
        <v>800</v>
      </c>
      <c r="G155" s="296"/>
      <c r="H155" s="348" t="s">
        <v>840</v>
      </c>
      <c r="I155" s="348" t="s">
        <v>810</v>
      </c>
      <c r="J155" s="348"/>
      <c r="K155" s="344"/>
    </row>
    <row r="156" s="1" customFormat="1" ht="15" customHeight="1">
      <c r="B156" s="321"/>
      <c r="C156" s="348" t="s">
        <v>819</v>
      </c>
      <c r="D156" s="296"/>
      <c r="E156" s="296"/>
      <c r="F156" s="349" t="s">
        <v>806</v>
      </c>
      <c r="G156" s="296"/>
      <c r="H156" s="348" t="s">
        <v>840</v>
      </c>
      <c r="I156" s="348" t="s">
        <v>802</v>
      </c>
      <c r="J156" s="348">
        <v>50</v>
      </c>
      <c r="K156" s="344"/>
    </row>
    <row r="157" s="1" customFormat="1" ht="15" customHeight="1">
      <c r="B157" s="321"/>
      <c r="C157" s="348" t="s">
        <v>827</v>
      </c>
      <c r="D157" s="296"/>
      <c r="E157" s="296"/>
      <c r="F157" s="349" t="s">
        <v>806</v>
      </c>
      <c r="G157" s="296"/>
      <c r="H157" s="348" t="s">
        <v>840</v>
      </c>
      <c r="I157" s="348" t="s">
        <v>802</v>
      </c>
      <c r="J157" s="348">
        <v>50</v>
      </c>
      <c r="K157" s="344"/>
    </row>
    <row r="158" s="1" customFormat="1" ht="15" customHeight="1">
      <c r="B158" s="321"/>
      <c r="C158" s="348" t="s">
        <v>825</v>
      </c>
      <c r="D158" s="296"/>
      <c r="E158" s="296"/>
      <c r="F158" s="349" t="s">
        <v>806</v>
      </c>
      <c r="G158" s="296"/>
      <c r="H158" s="348" t="s">
        <v>840</v>
      </c>
      <c r="I158" s="348" t="s">
        <v>802</v>
      </c>
      <c r="J158" s="348">
        <v>50</v>
      </c>
      <c r="K158" s="344"/>
    </row>
    <row r="159" s="1" customFormat="1" ht="15" customHeight="1">
      <c r="B159" s="321"/>
      <c r="C159" s="348" t="s">
        <v>94</v>
      </c>
      <c r="D159" s="296"/>
      <c r="E159" s="296"/>
      <c r="F159" s="349" t="s">
        <v>800</v>
      </c>
      <c r="G159" s="296"/>
      <c r="H159" s="348" t="s">
        <v>862</v>
      </c>
      <c r="I159" s="348" t="s">
        <v>802</v>
      </c>
      <c r="J159" s="348" t="s">
        <v>863</v>
      </c>
      <c r="K159" s="344"/>
    </row>
    <row r="160" s="1" customFormat="1" ht="15" customHeight="1">
      <c r="B160" s="321"/>
      <c r="C160" s="348" t="s">
        <v>864</v>
      </c>
      <c r="D160" s="296"/>
      <c r="E160" s="296"/>
      <c r="F160" s="349" t="s">
        <v>800</v>
      </c>
      <c r="G160" s="296"/>
      <c r="H160" s="348" t="s">
        <v>865</v>
      </c>
      <c r="I160" s="348" t="s">
        <v>835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866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794</v>
      </c>
      <c r="D166" s="311"/>
      <c r="E166" s="311"/>
      <c r="F166" s="311" t="s">
        <v>795</v>
      </c>
      <c r="G166" s="353"/>
      <c r="H166" s="354" t="s">
        <v>54</v>
      </c>
      <c r="I166" s="354" t="s">
        <v>57</v>
      </c>
      <c r="J166" s="311" t="s">
        <v>796</v>
      </c>
      <c r="K166" s="288"/>
    </row>
    <row r="167" s="1" customFormat="1" ht="17.25" customHeight="1">
      <c r="B167" s="289"/>
      <c r="C167" s="313" t="s">
        <v>797</v>
      </c>
      <c r="D167" s="313"/>
      <c r="E167" s="313"/>
      <c r="F167" s="314" t="s">
        <v>798</v>
      </c>
      <c r="G167" s="355"/>
      <c r="H167" s="356"/>
      <c r="I167" s="356"/>
      <c r="J167" s="313" t="s">
        <v>799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803</v>
      </c>
      <c r="D169" s="296"/>
      <c r="E169" s="296"/>
      <c r="F169" s="319" t="s">
        <v>800</v>
      </c>
      <c r="G169" s="296"/>
      <c r="H169" s="296" t="s">
        <v>840</v>
      </c>
      <c r="I169" s="296" t="s">
        <v>802</v>
      </c>
      <c r="J169" s="296">
        <v>120</v>
      </c>
      <c r="K169" s="344"/>
    </row>
    <row r="170" s="1" customFormat="1" ht="15" customHeight="1">
      <c r="B170" s="321"/>
      <c r="C170" s="296" t="s">
        <v>849</v>
      </c>
      <c r="D170" s="296"/>
      <c r="E170" s="296"/>
      <c r="F170" s="319" t="s">
        <v>800</v>
      </c>
      <c r="G170" s="296"/>
      <c r="H170" s="296" t="s">
        <v>850</v>
      </c>
      <c r="I170" s="296" t="s">
        <v>802</v>
      </c>
      <c r="J170" s="296" t="s">
        <v>851</v>
      </c>
      <c r="K170" s="344"/>
    </row>
    <row r="171" s="1" customFormat="1" ht="15" customHeight="1">
      <c r="B171" s="321"/>
      <c r="C171" s="296" t="s">
        <v>748</v>
      </c>
      <c r="D171" s="296"/>
      <c r="E171" s="296"/>
      <c r="F171" s="319" t="s">
        <v>800</v>
      </c>
      <c r="G171" s="296"/>
      <c r="H171" s="296" t="s">
        <v>867</v>
      </c>
      <c r="I171" s="296" t="s">
        <v>802</v>
      </c>
      <c r="J171" s="296" t="s">
        <v>851</v>
      </c>
      <c r="K171" s="344"/>
    </row>
    <row r="172" s="1" customFormat="1" ht="15" customHeight="1">
      <c r="B172" s="321"/>
      <c r="C172" s="296" t="s">
        <v>805</v>
      </c>
      <c r="D172" s="296"/>
      <c r="E172" s="296"/>
      <c r="F172" s="319" t="s">
        <v>806</v>
      </c>
      <c r="G172" s="296"/>
      <c r="H172" s="296" t="s">
        <v>867</v>
      </c>
      <c r="I172" s="296" t="s">
        <v>802</v>
      </c>
      <c r="J172" s="296">
        <v>50</v>
      </c>
      <c r="K172" s="344"/>
    </row>
    <row r="173" s="1" customFormat="1" ht="15" customHeight="1">
      <c r="B173" s="321"/>
      <c r="C173" s="296" t="s">
        <v>808</v>
      </c>
      <c r="D173" s="296"/>
      <c r="E173" s="296"/>
      <c r="F173" s="319" t="s">
        <v>800</v>
      </c>
      <c r="G173" s="296"/>
      <c r="H173" s="296" t="s">
        <v>867</v>
      </c>
      <c r="I173" s="296" t="s">
        <v>810</v>
      </c>
      <c r="J173" s="296"/>
      <c r="K173" s="344"/>
    </row>
    <row r="174" s="1" customFormat="1" ht="15" customHeight="1">
      <c r="B174" s="321"/>
      <c r="C174" s="296" t="s">
        <v>819</v>
      </c>
      <c r="D174" s="296"/>
      <c r="E174" s="296"/>
      <c r="F174" s="319" t="s">
        <v>806</v>
      </c>
      <c r="G174" s="296"/>
      <c r="H174" s="296" t="s">
        <v>867</v>
      </c>
      <c r="I174" s="296" t="s">
        <v>802</v>
      </c>
      <c r="J174" s="296">
        <v>50</v>
      </c>
      <c r="K174" s="344"/>
    </row>
    <row r="175" s="1" customFormat="1" ht="15" customHeight="1">
      <c r="B175" s="321"/>
      <c r="C175" s="296" t="s">
        <v>827</v>
      </c>
      <c r="D175" s="296"/>
      <c r="E175" s="296"/>
      <c r="F175" s="319" t="s">
        <v>806</v>
      </c>
      <c r="G175" s="296"/>
      <c r="H175" s="296" t="s">
        <v>867</v>
      </c>
      <c r="I175" s="296" t="s">
        <v>802</v>
      </c>
      <c r="J175" s="296">
        <v>50</v>
      </c>
      <c r="K175" s="344"/>
    </row>
    <row r="176" s="1" customFormat="1" ht="15" customHeight="1">
      <c r="B176" s="321"/>
      <c r="C176" s="296" t="s">
        <v>825</v>
      </c>
      <c r="D176" s="296"/>
      <c r="E176" s="296"/>
      <c r="F176" s="319" t="s">
        <v>806</v>
      </c>
      <c r="G176" s="296"/>
      <c r="H176" s="296" t="s">
        <v>867</v>
      </c>
      <c r="I176" s="296" t="s">
        <v>802</v>
      </c>
      <c r="J176" s="296">
        <v>50</v>
      </c>
      <c r="K176" s="344"/>
    </row>
    <row r="177" s="1" customFormat="1" ht="15" customHeight="1">
      <c r="B177" s="321"/>
      <c r="C177" s="296" t="s">
        <v>116</v>
      </c>
      <c r="D177" s="296"/>
      <c r="E177" s="296"/>
      <c r="F177" s="319" t="s">
        <v>800</v>
      </c>
      <c r="G177" s="296"/>
      <c r="H177" s="296" t="s">
        <v>868</v>
      </c>
      <c r="I177" s="296" t="s">
        <v>869</v>
      </c>
      <c r="J177" s="296"/>
      <c r="K177" s="344"/>
    </row>
    <row r="178" s="1" customFormat="1" ht="15" customHeight="1">
      <c r="B178" s="321"/>
      <c r="C178" s="296" t="s">
        <v>57</v>
      </c>
      <c r="D178" s="296"/>
      <c r="E178" s="296"/>
      <c r="F178" s="319" t="s">
        <v>800</v>
      </c>
      <c r="G178" s="296"/>
      <c r="H178" s="296" t="s">
        <v>870</v>
      </c>
      <c r="I178" s="296" t="s">
        <v>871</v>
      </c>
      <c r="J178" s="296">
        <v>1</v>
      </c>
      <c r="K178" s="344"/>
    </row>
    <row r="179" s="1" customFormat="1" ht="15" customHeight="1">
      <c r="B179" s="321"/>
      <c r="C179" s="296" t="s">
        <v>53</v>
      </c>
      <c r="D179" s="296"/>
      <c r="E179" s="296"/>
      <c r="F179" s="319" t="s">
        <v>800</v>
      </c>
      <c r="G179" s="296"/>
      <c r="H179" s="296" t="s">
        <v>872</v>
      </c>
      <c r="I179" s="296" t="s">
        <v>802</v>
      </c>
      <c r="J179" s="296">
        <v>20</v>
      </c>
      <c r="K179" s="344"/>
    </row>
    <row r="180" s="1" customFormat="1" ht="15" customHeight="1">
      <c r="B180" s="321"/>
      <c r="C180" s="296" t="s">
        <v>54</v>
      </c>
      <c r="D180" s="296"/>
      <c r="E180" s="296"/>
      <c r="F180" s="319" t="s">
        <v>800</v>
      </c>
      <c r="G180" s="296"/>
      <c r="H180" s="296" t="s">
        <v>873</v>
      </c>
      <c r="I180" s="296" t="s">
        <v>802</v>
      </c>
      <c r="J180" s="296">
        <v>255</v>
      </c>
      <c r="K180" s="344"/>
    </row>
    <row r="181" s="1" customFormat="1" ht="15" customHeight="1">
      <c r="B181" s="321"/>
      <c r="C181" s="296" t="s">
        <v>117</v>
      </c>
      <c r="D181" s="296"/>
      <c r="E181" s="296"/>
      <c r="F181" s="319" t="s">
        <v>800</v>
      </c>
      <c r="G181" s="296"/>
      <c r="H181" s="296" t="s">
        <v>764</v>
      </c>
      <c r="I181" s="296" t="s">
        <v>802</v>
      </c>
      <c r="J181" s="296">
        <v>10</v>
      </c>
      <c r="K181" s="344"/>
    </row>
    <row r="182" s="1" customFormat="1" ht="15" customHeight="1">
      <c r="B182" s="321"/>
      <c r="C182" s="296" t="s">
        <v>118</v>
      </c>
      <c r="D182" s="296"/>
      <c r="E182" s="296"/>
      <c r="F182" s="319" t="s">
        <v>800</v>
      </c>
      <c r="G182" s="296"/>
      <c r="H182" s="296" t="s">
        <v>874</v>
      </c>
      <c r="I182" s="296" t="s">
        <v>835</v>
      </c>
      <c r="J182" s="296"/>
      <c r="K182" s="344"/>
    </row>
    <row r="183" s="1" customFormat="1" ht="15" customHeight="1">
      <c r="B183" s="321"/>
      <c r="C183" s="296" t="s">
        <v>875</v>
      </c>
      <c r="D183" s="296"/>
      <c r="E183" s="296"/>
      <c r="F183" s="319" t="s">
        <v>800</v>
      </c>
      <c r="G183" s="296"/>
      <c r="H183" s="296" t="s">
        <v>876</v>
      </c>
      <c r="I183" s="296" t="s">
        <v>835</v>
      </c>
      <c r="J183" s="296"/>
      <c r="K183" s="344"/>
    </row>
    <row r="184" s="1" customFormat="1" ht="15" customHeight="1">
      <c r="B184" s="321"/>
      <c r="C184" s="296" t="s">
        <v>864</v>
      </c>
      <c r="D184" s="296"/>
      <c r="E184" s="296"/>
      <c r="F184" s="319" t="s">
        <v>800</v>
      </c>
      <c r="G184" s="296"/>
      <c r="H184" s="296" t="s">
        <v>877</v>
      </c>
      <c r="I184" s="296" t="s">
        <v>835</v>
      </c>
      <c r="J184" s="296"/>
      <c r="K184" s="344"/>
    </row>
    <row r="185" s="1" customFormat="1" ht="15" customHeight="1">
      <c r="B185" s="321"/>
      <c r="C185" s="296" t="s">
        <v>120</v>
      </c>
      <c r="D185" s="296"/>
      <c r="E185" s="296"/>
      <c r="F185" s="319" t="s">
        <v>806</v>
      </c>
      <c r="G185" s="296"/>
      <c r="H185" s="296" t="s">
        <v>878</v>
      </c>
      <c r="I185" s="296" t="s">
        <v>802</v>
      </c>
      <c r="J185" s="296">
        <v>50</v>
      </c>
      <c r="K185" s="344"/>
    </row>
    <row r="186" s="1" customFormat="1" ht="15" customHeight="1">
      <c r="B186" s="321"/>
      <c r="C186" s="296" t="s">
        <v>879</v>
      </c>
      <c r="D186" s="296"/>
      <c r="E186" s="296"/>
      <c r="F186" s="319" t="s">
        <v>806</v>
      </c>
      <c r="G186" s="296"/>
      <c r="H186" s="296" t="s">
        <v>880</v>
      </c>
      <c r="I186" s="296" t="s">
        <v>881</v>
      </c>
      <c r="J186" s="296"/>
      <c r="K186" s="344"/>
    </row>
    <row r="187" s="1" customFormat="1" ht="15" customHeight="1">
      <c r="B187" s="321"/>
      <c r="C187" s="296" t="s">
        <v>882</v>
      </c>
      <c r="D187" s="296"/>
      <c r="E187" s="296"/>
      <c r="F187" s="319" t="s">
        <v>806</v>
      </c>
      <c r="G187" s="296"/>
      <c r="H187" s="296" t="s">
        <v>883</v>
      </c>
      <c r="I187" s="296" t="s">
        <v>881</v>
      </c>
      <c r="J187" s="296"/>
      <c r="K187" s="344"/>
    </row>
    <row r="188" s="1" customFormat="1" ht="15" customHeight="1">
      <c r="B188" s="321"/>
      <c r="C188" s="296" t="s">
        <v>884</v>
      </c>
      <c r="D188" s="296"/>
      <c r="E188" s="296"/>
      <c r="F188" s="319" t="s">
        <v>806</v>
      </c>
      <c r="G188" s="296"/>
      <c r="H188" s="296" t="s">
        <v>885</v>
      </c>
      <c r="I188" s="296" t="s">
        <v>881</v>
      </c>
      <c r="J188" s="296"/>
      <c r="K188" s="344"/>
    </row>
    <row r="189" s="1" customFormat="1" ht="15" customHeight="1">
      <c r="B189" s="321"/>
      <c r="C189" s="357" t="s">
        <v>886</v>
      </c>
      <c r="D189" s="296"/>
      <c r="E189" s="296"/>
      <c r="F189" s="319" t="s">
        <v>806</v>
      </c>
      <c r="G189" s="296"/>
      <c r="H189" s="296" t="s">
        <v>887</v>
      </c>
      <c r="I189" s="296" t="s">
        <v>888</v>
      </c>
      <c r="J189" s="358" t="s">
        <v>889</v>
      </c>
      <c r="K189" s="344"/>
    </row>
    <row r="190" s="1" customFormat="1" ht="15" customHeight="1">
      <c r="B190" s="321"/>
      <c r="C190" s="357" t="s">
        <v>42</v>
      </c>
      <c r="D190" s="296"/>
      <c r="E190" s="296"/>
      <c r="F190" s="319" t="s">
        <v>800</v>
      </c>
      <c r="G190" s="296"/>
      <c r="H190" s="293" t="s">
        <v>890</v>
      </c>
      <c r="I190" s="296" t="s">
        <v>891</v>
      </c>
      <c r="J190" s="296"/>
      <c r="K190" s="344"/>
    </row>
    <row r="191" s="1" customFormat="1" ht="15" customHeight="1">
      <c r="B191" s="321"/>
      <c r="C191" s="357" t="s">
        <v>892</v>
      </c>
      <c r="D191" s="296"/>
      <c r="E191" s="296"/>
      <c r="F191" s="319" t="s">
        <v>800</v>
      </c>
      <c r="G191" s="296"/>
      <c r="H191" s="296" t="s">
        <v>893</v>
      </c>
      <c r="I191" s="296" t="s">
        <v>835</v>
      </c>
      <c r="J191" s="296"/>
      <c r="K191" s="344"/>
    </row>
    <row r="192" s="1" customFormat="1" ht="15" customHeight="1">
      <c r="B192" s="321"/>
      <c r="C192" s="357" t="s">
        <v>894</v>
      </c>
      <c r="D192" s="296"/>
      <c r="E192" s="296"/>
      <c r="F192" s="319" t="s">
        <v>800</v>
      </c>
      <c r="G192" s="296"/>
      <c r="H192" s="296" t="s">
        <v>895</v>
      </c>
      <c r="I192" s="296" t="s">
        <v>835</v>
      </c>
      <c r="J192" s="296"/>
      <c r="K192" s="344"/>
    </row>
    <row r="193" s="1" customFormat="1" ht="15" customHeight="1">
      <c r="B193" s="321"/>
      <c r="C193" s="357" t="s">
        <v>896</v>
      </c>
      <c r="D193" s="296"/>
      <c r="E193" s="296"/>
      <c r="F193" s="319" t="s">
        <v>806</v>
      </c>
      <c r="G193" s="296"/>
      <c r="H193" s="296" t="s">
        <v>897</v>
      </c>
      <c r="I193" s="296" t="s">
        <v>835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898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899</v>
      </c>
      <c r="D200" s="360"/>
      <c r="E200" s="360"/>
      <c r="F200" s="360" t="s">
        <v>900</v>
      </c>
      <c r="G200" s="361"/>
      <c r="H200" s="360" t="s">
        <v>901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891</v>
      </c>
      <c r="D202" s="296"/>
      <c r="E202" s="296"/>
      <c r="F202" s="319" t="s">
        <v>43</v>
      </c>
      <c r="G202" s="296"/>
      <c r="H202" s="296" t="s">
        <v>902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44</v>
      </c>
      <c r="G203" s="296"/>
      <c r="H203" s="296" t="s">
        <v>903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47</v>
      </c>
      <c r="G204" s="296"/>
      <c r="H204" s="296" t="s">
        <v>904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45</v>
      </c>
      <c r="G205" s="296"/>
      <c r="H205" s="296" t="s">
        <v>905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46</v>
      </c>
      <c r="G206" s="296"/>
      <c r="H206" s="296" t="s">
        <v>906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847</v>
      </c>
      <c r="D208" s="296"/>
      <c r="E208" s="296"/>
      <c r="F208" s="319" t="s">
        <v>79</v>
      </c>
      <c r="G208" s="296"/>
      <c r="H208" s="296" t="s">
        <v>907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744</v>
      </c>
      <c r="G209" s="296"/>
      <c r="H209" s="296" t="s">
        <v>745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742</v>
      </c>
      <c r="G210" s="296"/>
      <c r="H210" s="296" t="s">
        <v>908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86</v>
      </c>
      <c r="G211" s="357"/>
      <c r="H211" s="348" t="s">
        <v>87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746</v>
      </c>
      <c r="G212" s="357"/>
      <c r="H212" s="348" t="s">
        <v>909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871</v>
      </c>
      <c r="D214" s="296"/>
      <c r="E214" s="296"/>
      <c r="F214" s="319">
        <v>1</v>
      </c>
      <c r="G214" s="357"/>
      <c r="H214" s="348" t="s">
        <v>910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911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912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913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2021-09-15T14:08:30Z</dcterms:created>
  <dcterms:modified xsi:type="dcterms:W3CDTF">2021-09-15T14:08:36Z</dcterms:modified>
</cp:coreProperties>
</file>